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32" activeTab="5"/>
  </bookViews>
  <sheets>
    <sheet name="В_Д2-1600" sheetId="44" r:id="rId1"/>
    <sheet name="В_Д2Н" sheetId="4" r:id="rId2"/>
    <sheet name="В_Д1" sheetId="41" r:id="rId3"/>
    <sheet name="В_Д2-2500" sheetId="45" r:id="rId4"/>
    <sheet name="В_Д3-мини" sheetId="42" r:id="rId5"/>
    <sheet name="В_Д2-юниор" sheetId="43" r:id="rId6"/>
    <sheet name="И_Д2-2500" sheetId="47" r:id="rId7"/>
    <sheet name="И_Д3-мини" sheetId="61" r:id="rId8"/>
    <sheet name="И_Д2-юниор" sheetId="62" r:id="rId9"/>
    <sheet name="В_Д1 (2)" sheetId="70" r:id="rId10"/>
    <sheet name="В_Д2Н (2)" sheetId="67" r:id="rId11"/>
    <sheet name="В_Д2-1600 (2)" sheetId="68" r:id="rId12"/>
  </sheets>
  <definedNames>
    <definedName name="_xlnm.Print_Area" localSheetId="2">В_Д1!$A$1:$I$34</definedName>
    <definedName name="_xlnm.Print_Area" localSheetId="9">'В_Д1 (2)'!$A$1:$I$34</definedName>
    <definedName name="_xlnm.Print_Area" localSheetId="0">'В_Д2-1600'!$A$1:$I$33</definedName>
    <definedName name="_xlnm.Print_Area" localSheetId="11">'В_Д2-1600 (2)'!$A$1:$H$28</definedName>
    <definedName name="_xlnm.Print_Area" localSheetId="3">'В_Д2-2500'!$A$1:$I$34</definedName>
    <definedName name="_xlnm.Print_Area" localSheetId="1">В_Д2Н!$A$1:$I$34</definedName>
    <definedName name="_xlnm.Print_Area" localSheetId="10">'В_Д2Н (2)'!$A$1:$H$23</definedName>
    <definedName name="_xlnm.Print_Area" localSheetId="5">'В_Д2-юниор'!$A$1:$I$34</definedName>
    <definedName name="_xlnm.Print_Area" localSheetId="4">'В_Д3-мини'!$A$1:$I$34</definedName>
    <definedName name="_xlnm.Print_Area" localSheetId="6">'И_Д2-2500'!$A$1:$P$34</definedName>
    <definedName name="_xlnm.Print_Area" localSheetId="8">'И_Д2-юниор'!$A$1:$M$34</definedName>
    <definedName name="_xlnm.Print_Area" localSheetId="7">'И_Д3-мини'!$A$1:$M$33</definedName>
  </definedNames>
  <calcPr calcId="145621"/>
</workbook>
</file>

<file path=xl/calcChain.xml><?xml version="1.0" encoding="utf-8"?>
<calcChain xmlns="http://schemas.openxmlformats.org/spreadsheetml/2006/main">
  <c r="F20" i="68" l="1"/>
  <c r="D25" i="70"/>
  <c r="G13" i="70"/>
  <c r="G10" i="70"/>
  <c r="G12" i="70"/>
  <c r="G15" i="70"/>
  <c r="G9" i="70"/>
  <c r="G14" i="70"/>
  <c r="G8" i="70"/>
  <c r="G11" i="70"/>
  <c r="H2" i="70"/>
  <c r="C5" i="68"/>
  <c r="F18" i="68"/>
  <c r="F15" i="68"/>
  <c r="F16" i="68"/>
  <c r="F14" i="68"/>
  <c r="F10" i="68"/>
  <c r="F12" i="68"/>
  <c r="D3" i="68"/>
  <c r="A3" i="68"/>
  <c r="G2" i="68"/>
  <c r="C2" i="68"/>
  <c r="C1" i="68"/>
  <c r="F14" i="67"/>
  <c r="F11" i="67"/>
  <c r="F12" i="67"/>
  <c r="F13" i="67"/>
  <c r="D3" i="67"/>
  <c r="A3" i="67"/>
  <c r="G2" i="67"/>
  <c r="C2" i="67"/>
  <c r="C1" i="67"/>
  <c r="E13" i="62"/>
  <c r="D13" i="62"/>
  <c r="C13" i="62"/>
  <c r="E12" i="62"/>
  <c r="D12" i="62"/>
  <c r="C12" i="62"/>
  <c r="E10" i="62"/>
  <c r="D10" i="62"/>
  <c r="C10" i="62"/>
  <c r="E15" i="62"/>
  <c r="D15" i="62"/>
  <c r="C15" i="62"/>
  <c r="E14" i="62"/>
  <c r="D14" i="62"/>
  <c r="C14" i="62"/>
  <c r="E11" i="62"/>
  <c r="D11" i="62"/>
  <c r="C11" i="62"/>
  <c r="E13" i="61"/>
  <c r="D13" i="61"/>
  <c r="C13" i="61"/>
  <c r="E10" i="61"/>
  <c r="D10" i="61"/>
  <c r="C10" i="61"/>
  <c r="E14" i="61"/>
  <c r="D14" i="61"/>
  <c r="C14" i="61"/>
  <c r="E11" i="61"/>
  <c r="D11" i="61"/>
  <c r="C11" i="61"/>
  <c r="E12" i="61"/>
  <c r="D12" i="61"/>
  <c r="C12" i="61"/>
  <c r="K3" i="61"/>
  <c r="K3" i="62"/>
  <c r="L13" i="62"/>
  <c r="K13" i="62"/>
  <c r="L12" i="62"/>
  <c r="K12" i="62"/>
  <c r="L10" i="62"/>
  <c r="K10" i="62"/>
  <c r="L15" i="62"/>
  <c r="K15" i="62"/>
  <c r="L14" i="62"/>
  <c r="K14" i="62"/>
  <c r="A11" i="62"/>
  <c r="A12" i="62" s="1"/>
  <c r="A13" i="62" s="1"/>
  <c r="A14" i="62" s="1"/>
  <c r="A15" i="62" s="1"/>
  <c r="L11" i="62"/>
  <c r="K11" i="62"/>
  <c r="K2" i="62"/>
  <c r="L13" i="61"/>
  <c r="K13" i="61"/>
  <c r="L10" i="61"/>
  <c r="K10" i="61"/>
  <c r="L14" i="61"/>
  <c r="K14" i="61"/>
  <c r="L11" i="61"/>
  <c r="K11" i="61"/>
  <c r="A11" i="61"/>
  <c r="A12" i="61" s="1"/>
  <c r="A13" i="61" s="1"/>
  <c r="A14" i="61" s="1"/>
  <c r="L12" i="61"/>
  <c r="K12" i="61"/>
  <c r="K2" i="61"/>
  <c r="O13" i="47" l="1"/>
  <c r="O14" i="47"/>
  <c r="O15" i="47"/>
  <c r="O12" i="47"/>
  <c r="O11" i="47"/>
  <c r="O10" i="47"/>
  <c r="N13" i="47"/>
  <c r="N14" i="47"/>
  <c r="N15" i="47"/>
  <c r="N12" i="47"/>
  <c r="N11" i="47"/>
  <c r="N10" i="47"/>
  <c r="E13" i="47"/>
  <c r="D13" i="47"/>
  <c r="E14" i="47"/>
  <c r="D14" i="47"/>
  <c r="E15" i="47"/>
  <c r="D15" i="47"/>
  <c r="E12" i="47"/>
  <c r="D12" i="47"/>
  <c r="E11" i="47"/>
  <c r="D11" i="47"/>
  <c r="E10" i="47"/>
  <c r="D10" i="47"/>
  <c r="C13" i="47"/>
  <c r="C14" i="47"/>
  <c r="C15" i="47"/>
  <c r="C12" i="47"/>
  <c r="C11" i="47"/>
  <c r="C10" i="47"/>
  <c r="D25" i="43"/>
  <c r="G13" i="45" l="1"/>
  <c r="G12" i="45"/>
  <c r="G11" i="45"/>
  <c r="G10" i="45"/>
  <c r="G9" i="45"/>
  <c r="G8" i="45"/>
  <c r="H13" i="45"/>
  <c r="H12" i="45"/>
  <c r="H11" i="45"/>
  <c r="H10" i="45"/>
  <c r="H9" i="45"/>
  <c r="H8" i="45"/>
  <c r="H15" i="41"/>
  <c r="G15" i="41"/>
  <c r="H14" i="41"/>
  <c r="G14" i="41"/>
  <c r="H13" i="41"/>
  <c r="G13" i="41"/>
  <c r="H12" i="41"/>
  <c r="G12" i="41"/>
  <c r="H11" i="41"/>
  <c r="G11" i="41"/>
  <c r="H10" i="41"/>
  <c r="G10" i="41"/>
  <c r="H9" i="41"/>
  <c r="G9" i="41"/>
  <c r="H8" i="41"/>
  <c r="H9" i="4"/>
  <c r="G9" i="4"/>
  <c r="G14" i="4"/>
  <c r="G13" i="4"/>
  <c r="G12" i="4"/>
  <c r="G11" i="4"/>
  <c r="H14" i="4"/>
  <c r="H13" i="4"/>
  <c r="H12" i="4"/>
  <c r="H11" i="4"/>
  <c r="H20" i="44"/>
  <c r="H17" i="44"/>
  <c r="H13" i="44"/>
  <c r="H12" i="44"/>
  <c r="H11" i="44"/>
  <c r="H10" i="44"/>
  <c r="G20" i="44"/>
  <c r="G17" i="44"/>
  <c r="G13" i="44"/>
  <c r="G12" i="44"/>
  <c r="G11" i="44"/>
  <c r="G10" i="44"/>
  <c r="H8" i="44"/>
  <c r="G8" i="41"/>
  <c r="G8" i="44"/>
  <c r="N2" i="47" l="1"/>
  <c r="D25" i="41"/>
  <c r="D25" i="45"/>
  <c r="D25" i="4"/>
  <c r="D25" i="44"/>
  <c r="H2" i="45"/>
  <c r="A3" i="44"/>
  <c r="H2" i="44"/>
  <c r="A3" i="43"/>
  <c r="I2" i="43"/>
  <c r="A3" i="42"/>
  <c r="I2" i="42"/>
  <c r="H2" i="41"/>
  <c r="A3" i="4"/>
  <c r="H2" i="4"/>
</calcChain>
</file>

<file path=xl/sharedStrings.xml><?xml version="1.0" encoding="utf-8"?>
<sst xmlns="http://schemas.openxmlformats.org/spreadsheetml/2006/main" count="738" uniqueCount="168">
  <si>
    <t>№ п/п</t>
  </si>
  <si>
    <t>Ст. №</t>
  </si>
  <si>
    <t>Фамилия, имя Водителя</t>
  </si>
  <si>
    <t>Главный секретарь</t>
  </si>
  <si>
    <t>Автомобиль</t>
  </si>
  <si>
    <t>Место</t>
  </si>
  <si>
    <t>Очки</t>
  </si>
  <si>
    <t>ИТОГОВЫЙ ПРОТОКОЛ ЛИЧНЫХ РЕЗУЛЬТАТОВ</t>
  </si>
  <si>
    <t>Тюмень</t>
  </si>
  <si>
    <t>Главный судья соревнований</t>
  </si>
  <si>
    <t>Мирюгин Анатолий</t>
  </si>
  <si>
    <t>ГАЗ 3110</t>
  </si>
  <si>
    <t>Терлеев Константин</t>
  </si>
  <si>
    <t>Тринько Антон</t>
  </si>
  <si>
    <t>Панафидин Антон</t>
  </si>
  <si>
    <t>Е 150454</t>
  </si>
  <si>
    <t>Е 150461</t>
  </si>
  <si>
    <t>КМС</t>
  </si>
  <si>
    <t>Тюменская область, с.Упорово</t>
  </si>
  <si>
    <t>кросс</t>
  </si>
  <si>
    <t>МИНИСТЕРСТВО СПОРТА, ТУРИЗМА И МОЛОДЕЖНОЙ ПОЛИТИКИ РФ
РОССИЙСКАЯ АВТОМОБИЛЬНАЯ ФЕДЕРАЦИЯ</t>
  </si>
  <si>
    <t>Департамент по спорту и молодежной политике Тюменской области
Тюменская региональная федерация автомобильного спорта
ГАУ ТО "ЦСО Воронинские горки"
МУНИЦИПАЛЬНОЕ ОБРАЗОВАНИЕ "Упоровский район"</t>
  </si>
  <si>
    <t>СПИСОК ДОПУЩЕННЫХ ВОДИТЕЛЕЙ/ЗАЯВИТЕЛЕЙ</t>
  </si>
  <si>
    <t>Дата и время публикации</t>
  </si>
  <si>
    <t>Чемпионат и первенство Тюменской области в спортивной дисциплине Д3-мини</t>
  </si>
  <si>
    <t>Чемпионат и первенство Тюменской области в спортивной дисциплине Д2-2500</t>
  </si>
  <si>
    <t>Спортивный комиссар</t>
  </si>
  <si>
    <t>№ лицензии 
водителя</t>
  </si>
  <si>
    <t>Субъект РФ
регион проживания</t>
  </si>
  <si>
    <t>Спорт.
квалиф.</t>
  </si>
  <si>
    <t>Заявитель
регион заявителя</t>
  </si>
  <si>
    <t>№ лицензии 
заявителя</t>
  </si>
  <si>
    <t>Итого:</t>
  </si>
  <si>
    <t>Команда</t>
  </si>
  <si>
    <t>Субьект РФ
регион</t>
  </si>
  <si>
    <t>Круги</t>
  </si>
  <si>
    <t>Результаты</t>
  </si>
  <si>
    <t>Всего кругов</t>
  </si>
  <si>
    <t xml:space="preserve">№ </t>
  </si>
  <si>
    <t>Тюрин Виталий</t>
  </si>
  <si>
    <t>D 150151</t>
  </si>
  <si>
    <t>Екатеринбург</t>
  </si>
  <si>
    <t>Спортклуб УрФУ
Екатеринбург</t>
  </si>
  <si>
    <t>ВАЗ 2108</t>
  </si>
  <si>
    <t>Харченко Евгений</t>
  </si>
  <si>
    <t>D 150731</t>
  </si>
  <si>
    <t>Омск</t>
  </si>
  <si>
    <t>ВАЗ-11196</t>
  </si>
  <si>
    <t>ВАЗ-21083</t>
  </si>
  <si>
    <t>Путятин Михаил</t>
  </si>
  <si>
    <t>Усов Игорь</t>
  </si>
  <si>
    <t>D 151686</t>
  </si>
  <si>
    <t>МС</t>
  </si>
  <si>
    <t>Renault Clio</t>
  </si>
  <si>
    <t>Гирш Андрей</t>
  </si>
  <si>
    <t xml:space="preserve">D 150732 </t>
  </si>
  <si>
    <t>ВАЗ 21083</t>
  </si>
  <si>
    <t>Зырянов Максим</t>
  </si>
  <si>
    <t>D 150243</t>
  </si>
  <si>
    <t>Ирбит</t>
  </si>
  <si>
    <t>Галишев Александр</t>
  </si>
  <si>
    <t>D 150239</t>
  </si>
  <si>
    <t>Береснев Матвей</t>
  </si>
  <si>
    <t>D 151156</t>
  </si>
  <si>
    <t>ВАЗ-1119</t>
  </si>
  <si>
    <t>Свалов Алексей</t>
  </si>
  <si>
    <t>D 150244</t>
  </si>
  <si>
    <t>Верхняя Пышма</t>
  </si>
  <si>
    <t>Коноплев Кирилл</t>
  </si>
  <si>
    <t>D 150139</t>
  </si>
  <si>
    <t>D 150189</t>
  </si>
  <si>
    <t>Шемякин Игорь</t>
  </si>
  <si>
    <t>D 150155</t>
  </si>
  <si>
    <t>Камышлов</t>
  </si>
  <si>
    <t>Шестаков Александр</t>
  </si>
  <si>
    <t>D 150165</t>
  </si>
  <si>
    <t>Ярушников Михаил</t>
  </si>
  <si>
    <t>D 150174</t>
  </si>
  <si>
    <t>Шарков Юрий</t>
  </si>
  <si>
    <t>D 150143</t>
  </si>
  <si>
    <t>камышлов</t>
  </si>
  <si>
    <t>Бутаков Олег</t>
  </si>
  <si>
    <t>D 150742</t>
  </si>
  <si>
    <t>Игошин Виктор</t>
  </si>
  <si>
    <t>Е 150455</t>
  </si>
  <si>
    <t>ford-puma cosworth</t>
  </si>
  <si>
    <t>Шакиров Александр</t>
  </si>
  <si>
    <t>D 150249</t>
  </si>
  <si>
    <t>Артемовский</t>
  </si>
  <si>
    <t>Калина</t>
  </si>
  <si>
    <t>Тришкин  Николай</t>
  </si>
  <si>
    <t>D 150157</t>
  </si>
  <si>
    <t>Пятково</t>
  </si>
  <si>
    <t>ВАЗ-11193</t>
  </si>
  <si>
    <t>Руцинский Андрей</t>
  </si>
  <si>
    <t>D 150156</t>
  </si>
  <si>
    <t>Фабрициус Виктор</t>
  </si>
  <si>
    <t>D 150734</t>
  </si>
  <si>
    <t>Называевск</t>
  </si>
  <si>
    <t>ВАЗ-2108</t>
  </si>
  <si>
    <t>ВАЗ 2188</t>
  </si>
  <si>
    <t>Гороховцев Владимир</t>
  </si>
  <si>
    <t>D 151684</t>
  </si>
  <si>
    <t>Куманек Николай</t>
  </si>
  <si>
    <t>Щетинин Александр</t>
  </si>
  <si>
    <t>Маловецкая Н.М.</t>
  </si>
  <si>
    <t>Летунов В.</t>
  </si>
  <si>
    <t>Жуков А.</t>
  </si>
  <si>
    <t>Соколов В.</t>
  </si>
  <si>
    <t>Прокопьев С.</t>
  </si>
  <si>
    <t>СКА "Автоспорт-Автомир"</t>
  </si>
  <si>
    <t>Атлантик Моторспорт</t>
  </si>
  <si>
    <t>ООО"Вираж"</t>
  </si>
  <si>
    <t>Е 157877</t>
  </si>
  <si>
    <t>Красноярск</t>
  </si>
  <si>
    <t>ГАЗ 31029</t>
  </si>
  <si>
    <t>D 150175</t>
  </si>
  <si>
    <t>D 150166</t>
  </si>
  <si>
    <t>D 150167</t>
  </si>
  <si>
    <t>( СС  ВК; аккр.№ 152204)</t>
  </si>
  <si>
    <t>( СС  III; аккр.№ 152411)</t>
  </si>
  <si>
    <t>( СС  ВC; аккр.№ 152015)</t>
  </si>
  <si>
    <t>( СС Б/К; аккр.№ 152409)</t>
  </si>
  <si>
    <t>( СС  III; аккр.№ 153171)</t>
  </si>
  <si>
    <t>Котович Андрей</t>
  </si>
  <si>
    <t>D-Ю 150233</t>
  </si>
  <si>
    <t>Школа детского автоспорта</t>
  </si>
  <si>
    <t>ВАЗ 11113</t>
  </si>
  <si>
    <t>Маркелова Жаклин</t>
  </si>
  <si>
    <t>D-Ю 150235</t>
  </si>
  <si>
    <t>Гусев Владимир</t>
  </si>
  <si>
    <t>D-Ю 150232</t>
  </si>
  <si>
    <t>Болгарев Александр</t>
  </si>
  <si>
    <t>D-Ю 150237</t>
  </si>
  <si>
    <t>II-Ю</t>
  </si>
  <si>
    <t>Багги-мини</t>
  </si>
  <si>
    <t>Иванов Андрей</t>
  </si>
  <si>
    <t>D-Ю 150236</t>
  </si>
  <si>
    <t>I-Ю</t>
  </si>
  <si>
    <t>III р</t>
  </si>
  <si>
    <t>Шакиров Данил</t>
  </si>
  <si>
    <t>Завалишин Александр</t>
  </si>
  <si>
    <t>D-Ю 150251</t>
  </si>
  <si>
    <t>ТРОСО СибирьАвтоСпорт</t>
  </si>
  <si>
    <t>E-Ю 157909</t>
  </si>
  <si>
    <t>Иван Поддубный</t>
  </si>
  <si>
    <t>D-Ю 150234</t>
  </si>
  <si>
    <t>Иванов Даниил</t>
  </si>
  <si>
    <t>Попов Иван</t>
  </si>
  <si>
    <t>Карушева Елизавета</t>
  </si>
  <si>
    <t>E-Ю 150441</t>
  </si>
  <si>
    <t>E-Ю 150570</t>
  </si>
  <si>
    <t>Карушев Валерий</t>
  </si>
  <si>
    <t>Попов Алексей</t>
  </si>
  <si>
    <t>E-Ю 155665</t>
  </si>
  <si>
    <t>финал 1</t>
  </si>
  <si>
    <t>финал 2</t>
  </si>
  <si>
    <t>(1660791811Л)</t>
  </si>
  <si>
    <t>(1660751811Л)</t>
  </si>
  <si>
    <t>водителей</t>
  </si>
  <si>
    <t>(1660991811Л)</t>
  </si>
  <si>
    <t>(1660311811Л)</t>
  </si>
  <si>
    <t>(1660381811Н)</t>
  </si>
  <si>
    <t>Чемпионат и первенство Тюменской области в спортивной дисциплине Д2-Юниор</t>
  </si>
  <si>
    <t>(1660391811Н)</t>
  </si>
  <si>
    <t>26841 III Этап Чемпионата России в спортивной дисциплине Д2-1600</t>
  </si>
  <si>
    <t>31018 Кубок РАФ в спортивной дисциплине Д1</t>
  </si>
  <si>
    <t>26977 III Этап Кубка России в спортивной дисциплине Д2-Н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</si>
</sst>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\ h:mm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9" fillId="0" borderId="0"/>
  </cellStyleXfs>
  <cellXfs count="194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1" applyFont="1" applyAlignment="1">
      <alignment horizontal="left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/>
    <xf numFmtId="0" fontId="3" fillId="0" borderId="25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 shrinkToFit="1"/>
    </xf>
    <xf numFmtId="0" fontId="17" fillId="0" borderId="0" xfId="1" applyFont="1" applyAlignment="1">
      <alignment horizontal="center" vertical="center" wrapText="1" shrinkToFit="1"/>
    </xf>
    <xf numFmtId="0" fontId="12" fillId="0" borderId="0" xfId="0" applyFont="1" applyBorder="1" applyAlignment="1">
      <alignment vertical="top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3" fillId="0" borderId="3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 shrinkToFit="1"/>
    </xf>
    <xf numFmtId="0" fontId="2" fillId="0" borderId="2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left" vertical="center" wrapText="1"/>
    </xf>
    <xf numFmtId="165" fontId="3" fillId="0" borderId="0" xfId="1" applyNumberFormat="1" applyFont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6" fillId="0" borderId="51" xfId="1" applyFont="1" applyBorder="1" applyAlignment="1">
      <alignment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3" fillId="0" borderId="36" xfId="1" applyFont="1" applyBorder="1" applyAlignment="1">
      <alignment horizontal="right" vertical="center" wrapText="1"/>
    </xf>
    <xf numFmtId="0" fontId="10" fillId="0" borderId="0" xfId="1" applyFont="1" applyAlignment="1">
      <alignment horizontal="center" vertical="top" wrapText="1" shrinkToFit="1"/>
    </xf>
    <xf numFmtId="0" fontId="3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top" wrapText="1" shrinkToFi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4" fillId="0" borderId="57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14" fillId="0" borderId="5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55" xfId="1" applyFont="1" applyBorder="1" applyAlignment="1">
      <alignment horizontal="center" vertical="center" wrapText="1"/>
    </xf>
    <xf numFmtId="0" fontId="14" fillId="0" borderId="48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 shrinkToFit="1"/>
    </xf>
    <xf numFmtId="0" fontId="9" fillId="0" borderId="0" xfId="1" applyFont="1" applyAlignment="1">
      <alignment horizontal="center" wrapText="1" shrinkToFit="1"/>
    </xf>
    <xf numFmtId="165" fontId="3" fillId="0" borderId="0" xfId="1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18" fillId="0" borderId="0" xfId="1" applyFont="1" applyAlignment="1">
      <alignment vertical="center"/>
    </xf>
    <xf numFmtId="0" fontId="14" fillId="0" borderId="59" xfId="1" applyFont="1" applyBorder="1" applyAlignment="1">
      <alignment horizontal="center" vertical="center" wrapText="1"/>
    </xf>
    <xf numFmtId="0" fontId="14" fillId="0" borderId="6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 wrapText="1"/>
    </xf>
    <xf numFmtId="0" fontId="14" fillId="0" borderId="50" xfId="1" applyFont="1" applyBorder="1" applyAlignment="1">
      <alignment horizontal="center" vertical="center" wrapText="1"/>
    </xf>
    <xf numFmtId="0" fontId="14" fillId="0" borderId="5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58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5" fontId="10" fillId="0" borderId="0" xfId="1" applyNumberFormat="1" applyFont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05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191860</xdr:colOff>
      <xdr:row>0</xdr:row>
      <xdr:rowOff>406853</xdr:rowOff>
    </xdr:from>
    <xdr:to>
      <xdr:col>1</xdr:col>
      <xdr:colOff>355146</xdr:colOff>
      <xdr:row>1</xdr:row>
      <xdr:rowOff>303439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" y="406853"/>
          <a:ext cx="734786" cy="6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  <pageSetUpPr fitToPage="1"/>
  </sheetPr>
  <dimension ref="A1:M33"/>
  <sheetViews>
    <sheetView view="pageBreakPreview" topLeftCell="A16" zoomScale="70" zoomScaleSheetLayoutView="70" workbookViewId="0">
      <selection activeCell="E25" sqref="E25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15.28515625" style="4" customWidth="1"/>
    <col min="7" max="7" width="23.42578125" style="4" customWidth="1"/>
    <col min="8" max="8" width="21.855468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44" t="s">
        <v>19</v>
      </c>
      <c r="I1" s="144"/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45" t="e">
        <f>#REF!</f>
        <v>#REF!</v>
      </c>
      <c r="I2" s="145"/>
      <c r="J2" s="2"/>
      <c r="K2" s="2"/>
      <c r="L2" s="2"/>
      <c r="M2" s="2"/>
    </row>
    <row r="3" spans="1:13" ht="27" customHeight="1" x14ac:dyDescent="0.3">
      <c r="A3" s="123" t="e">
        <f>#REF!</f>
        <v>#REF!</v>
      </c>
      <c r="B3" s="123"/>
      <c r="C3" s="123"/>
      <c r="D3" s="124" t="s">
        <v>165</v>
      </c>
      <c r="E3" s="124"/>
      <c r="F3" s="124"/>
      <c r="G3" s="124"/>
      <c r="H3" s="156" t="s">
        <v>158</v>
      </c>
      <c r="I3" s="72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42175.445833333331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ht="32.25" customHeight="1" x14ac:dyDescent="0.25">
      <c r="A8" s="50">
        <v>1</v>
      </c>
      <c r="B8" s="29">
        <v>80</v>
      </c>
      <c r="C8" s="114" t="s">
        <v>44</v>
      </c>
      <c r="D8" s="97" t="s">
        <v>45</v>
      </c>
      <c r="E8" s="98" t="s">
        <v>46</v>
      </c>
      <c r="F8" s="98" t="s">
        <v>17</v>
      </c>
      <c r="G8" s="186" t="str">
        <f>C8</f>
        <v>Харченко Евгений</v>
      </c>
      <c r="H8" s="23" t="str">
        <f>D8</f>
        <v>D 150731</v>
      </c>
      <c r="I8" s="99" t="s">
        <v>47</v>
      </c>
    </row>
    <row r="9" spans="1:13" ht="32.25" customHeight="1" x14ac:dyDescent="0.25">
      <c r="A9" s="51">
        <v>2</v>
      </c>
      <c r="B9" s="30">
        <v>98</v>
      </c>
      <c r="C9" s="47" t="s">
        <v>49</v>
      </c>
      <c r="D9" s="88" t="s">
        <v>70</v>
      </c>
      <c r="E9" s="89" t="s">
        <v>8</v>
      </c>
      <c r="F9" s="89" t="s">
        <v>52</v>
      </c>
      <c r="G9" s="107" t="s">
        <v>112</v>
      </c>
      <c r="H9" s="9">
        <v>150111</v>
      </c>
      <c r="I9" s="20" t="s">
        <v>64</v>
      </c>
    </row>
    <row r="10" spans="1:13" ht="32.25" customHeight="1" x14ac:dyDescent="0.25">
      <c r="A10" s="112">
        <v>3</v>
      </c>
      <c r="B10" s="30">
        <v>55</v>
      </c>
      <c r="C10" s="47" t="s">
        <v>50</v>
      </c>
      <c r="D10" s="94" t="s">
        <v>51</v>
      </c>
      <c r="E10" s="95" t="s">
        <v>46</v>
      </c>
      <c r="F10" s="95" t="s">
        <v>52</v>
      </c>
      <c r="G10" s="106" t="str">
        <f t="shared" ref="G10:G20" si="0">C10</f>
        <v>Усов Игорь</v>
      </c>
      <c r="H10" s="9" t="str">
        <f t="shared" ref="H10:H20" si="1">D10</f>
        <v>D 151686</v>
      </c>
      <c r="I10" s="90" t="s">
        <v>53</v>
      </c>
    </row>
    <row r="11" spans="1:13" ht="32.25" customHeight="1" x14ac:dyDescent="0.25">
      <c r="A11" s="51">
        <v>4</v>
      </c>
      <c r="B11" s="30">
        <v>71</v>
      </c>
      <c r="C11" s="47" t="s">
        <v>54</v>
      </c>
      <c r="D11" s="88" t="s">
        <v>55</v>
      </c>
      <c r="E11" s="95" t="s">
        <v>46</v>
      </c>
      <c r="F11" s="89" t="s">
        <v>17</v>
      </c>
      <c r="G11" s="107" t="str">
        <f t="shared" si="0"/>
        <v>Гирш Андрей</v>
      </c>
      <c r="H11" s="9" t="str">
        <f t="shared" si="1"/>
        <v xml:space="preserve">D 150732 </v>
      </c>
      <c r="I11" s="90" t="s">
        <v>56</v>
      </c>
    </row>
    <row r="12" spans="1:13" ht="32.25" customHeight="1" x14ac:dyDescent="0.25">
      <c r="A12" s="112">
        <v>5</v>
      </c>
      <c r="B12" s="30">
        <v>94</v>
      </c>
      <c r="C12" s="47" t="s">
        <v>57</v>
      </c>
      <c r="D12" s="88" t="s">
        <v>58</v>
      </c>
      <c r="E12" s="89" t="s">
        <v>59</v>
      </c>
      <c r="F12" s="89"/>
      <c r="G12" s="107" t="str">
        <f t="shared" si="0"/>
        <v>Зырянов Максим</v>
      </c>
      <c r="H12" s="9" t="str">
        <f t="shared" si="1"/>
        <v>D 150243</v>
      </c>
      <c r="I12" s="90" t="s">
        <v>56</v>
      </c>
    </row>
    <row r="13" spans="1:13" ht="32.25" customHeight="1" x14ac:dyDescent="0.25">
      <c r="A13" s="51">
        <v>6</v>
      </c>
      <c r="B13" s="30">
        <v>67</v>
      </c>
      <c r="C13" s="47" t="s">
        <v>60</v>
      </c>
      <c r="D13" s="88" t="s">
        <v>61</v>
      </c>
      <c r="E13" s="89" t="s">
        <v>59</v>
      </c>
      <c r="F13" s="89"/>
      <c r="G13" s="107" t="str">
        <f t="shared" si="0"/>
        <v>Галишев Александр</v>
      </c>
      <c r="H13" s="9" t="str">
        <f t="shared" si="1"/>
        <v>D 150239</v>
      </c>
      <c r="I13" s="90" t="s">
        <v>56</v>
      </c>
    </row>
    <row r="14" spans="1:13" ht="32.25" customHeight="1" x14ac:dyDescent="0.25">
      <c r="A14" s="112">
        <v>7</v>
      </c>
      <c r="B14" s="30">
        <v>77</v>
      </c>
      <c r="C14" s="47" t="s">
        <v>62</v>
      </c>
      <c r="D14" s="88" t="s">
        <v>63</v>
      </c>
      <c r="E14" s="89" t="s">
        <v>59</v>
      </c>
      <c r="F14" s="89" t="s">
        <v>52</v>
      </c>
      <c r="G14" s="107" t="s">
        <v>111</v>
      </c>
      <c r="H14" s="9">
        <v>150121</v>
      </c>
      <c r="I14" s="96" t="s">
        <v>64</v>
      </c>
    </row>
    <row r="15" spans="1:13" ht="32.25" customHeight="1" x14ac:dyDescent="0.25">
      <c r="A15" s="51">
        <v>8</v>
      </c>
      <c r="B15" s="30">
        <v>95</v>
      </c>
      <c r="C15" s="47" t="s">
        <v>65</v>
      </c>
      <c r="D15" s="88" t="s">
        <v>66</v>
      </c>
      <c r="E15" s="89" t="s">
        <v>67</v>
      </c>
      <c r="F15" s="89"/>
      <c r="G15" s="107" t="s">
        <v>111</v>
      </c>
      <c r="H15" s="9">
        <v>150121</v>
      </c>
      <c r="I15" s="90" t="s">
        <v>56</v>
      </c>
    </row>
    <row r="16" spans="1:13" ht="32.25" customHeight="1" x14ac:dyDescent="0.25">
      <c r="A16" s="112">
        <v>9</v>
      </c>
      <c r="B16" s="30">
        <v>50</v>
      </c>
      <c r="C16" s="47" t="s">
        <v>68</v>
      </c>
      <c r="D16" s="88" t="s">
        <v>69</v>
      </c>
      <c r="E16" s="89" t="s">
        <v>41</v>
      </c>
      <c r="F16" s="89"/>
      <c r="G16" s="107" t="s">
        <v>111</v>
      </c>
      <c r="H16" s="9">
        <v>150121</v>
      </c>
      <c r="I16" s="90" t="s">
        <v>64</v>
      </c>
    </row>
    <row r="17" spans="1:11" ht="32.25" customHeight="1" x14ac:dyDescent="0.25">
      <c r="A17" s="51">
        <v>10</v>
      </c>
      <c r="B17" s="30">
        <v>5</v>
      </c>
      <c r="C17" s="47" t="s">
        <v>81</v>
      </c>
      <c r="D17" s="88" t="s">
        <v>82</v>
      </c>
      <c r="E17" s="89" t="s">
        <v>46</v>
      </c>
      <c r="F17" s="89"/>
      <c r="G17" s="107" t="str">
        <f t="shared" si="0"/>
        <v>Бутаков Олег</v>
      </c>
      <c r="H17" s="9" t="str">
        <f t="shared" si="1"/>
        <v>D 150742</v>
      </c>
      <c r="I17" s="90" t="s">
        <v>56</v>
      </c>
    </row>
    <row r="18" spans="1:11" ht="32.25" customHeight="1" x14ac:dyDescent="0.25">
      <c r="A18" s="112">
        <v>11</v>
      </c>
      <c r="B18" s="30">
        <v>57</v>
      </c>
      <c r="C18" s="47" t="s">
        <v>90</v>
      </c>
      <c r="D18" s="88" t="s">
        <v>91</v>
      </c>
      <c r="E18" s="89" t="s">
        <v>92</v>
      </c>
      <c r="F18" s="89"/>
      <c r="G18" s="107" t="s">
        <v>112</v>
      </c>
      <c r="H18" s="9">
        <v>150111</v>
      </c>
      <c r="I18" s="90" t="s">
        <v>93</v>
      </c>
    </row>
    <row r="19" spans="1:11" ht="32.25" customHeight="1" x14ac:dyDescent="0.25">
      <c r="A19" s="51">
        <v>12</v>
      </c>
      <c r="B19" s="30">
        <v>56</v>
      </c>
      <c r="C19" s="47" t="s">
        <v>94</v>
      </c>
      <c r="D19" s="88" t="s">
        <v>95</v>
      </c>
      <c r="E19" s="89" t="s">
        <v>8</v>
      </c>
      <c r="F19" s="89" t="s">
        <v>52</v>
      </c>
      <c r="G19" s="107" t="s">
        <v>112</v>
      </c>
      <c r="H19" s="9">
        <v>150111</v>
      </c>
      <c r="I19" s="90" t="s">
        <v>93</v>
      </c>
    </row>
    <row r="20" spans="1:11" ht="32.25" customHeight="1" thickBot="1" x14ac:dyDescent="0.3">
      <c r="A20" s="53">
        <v>13</v>
      </c>
      <c r="B20" s="31">
        <v>81</v>
      </c>
      <c r="C20" s="48" t="s">
        <v>101</v>
      </c>
      <c r="D20" s="91" t="s">
        <v>102</v>
      </c>
      <c r="E20" s="92" t="s">
        <v>8</v>
      </c>
      <c r="F20" s="92"/>
      <c r="G20" s="187" t="str">
        <f t="shared" si="0"/>
        <v>Гороховцев Владимир</v>
      </c>
      <c r="H20" s="11" t="str">
        <f t="shared" si="1"/>
        <v>D 151684</v>
      </c>
      <c r="I20" s="93" t="s">
        <v>93</v>
      </c>
    </row>
    <row r="21" spans="1:11" hidden="1" x14ac:dyDescent="0.25">
      <c r="A21" s="112">
        <v>14</v>
      </c>
      <c r="B21" s="44"/>
      <c r="C21" s="46"/>
      <c r="D21" s="94"/>
      <c r="E21" s="95"/>
      <c r="F21" s="95"/>
      <c r="G21" s="38"/>
      <c r="H21" s="14"/>
      <c r="I21" s="96"/>
    </row>
    <row r="22" spans="1:11" hidden="1" x14ac:dyDescent="0.25">
      <c r="A22" s="52">
        <v>15</v>
      </c>
      <c r="B22" s="30"/>
      <c r="C22" s="47"/>
      <c r="D22" s="54"/>
      <c r="E22" s="55"/>
      <c r="F22" s="55"/>
      <c r="G22" s="17"/>
      <c r="H22" s="9"/>
      <c r="I22" s="20"/>
    </row>
    <row r="23" spans="1:11" hidden="1" x14ac:dyDescent="0.25">
      <c r="A23" s="51">
        <v>16</v>
      </c>
      <c r="B23" s="30"/>
      <c r="C23" s="47"/>
      <c r="D23" s="54"/>
      <c r="E23" s="55"/>
      <c r="F23" s="55"/>
      <c r="G23" s="17"/>
      <c r="H23" s="9"/>
      <c r="I23" s="56"/>
    </row>
    <row r="24" spans="1:11" ht="16.5" hidden="1" thickBot="1" x14ac:dyDescent="0.3">
      <c r="A24" s="53">
        <v>17</v>
      </c>
      <c r="B24" s="31"/>
      <c r="C24" s="48"/>
      <c r="D24" s="57"/>
      <c r="E24" s="58"/>
      <c r="F24" s="58"/>
      <c r="G24" s="21"/>
      <c r="H24" s="11"/>
      <c r="I24" s="59"/>
    </row>
    <row r="25" spans="1:11" ht="15" customHeight="1" thickBot="1" x14ac:dyDescent="0.3">
      <c r="A25" s="80"/>
      <c r="B25" s="118" t="s">
        <v>32</v>
      </c>
      <c r="C25" s="118"/>
      <c r="D25" s="83">
        <f>COUNT(B8:B24)</f>
        <v>13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s="25" customFormat="1" x14ac:dyDescent="0.25">
      <c r="A27" s="24"/>
      <c r="B27" s="24"/>
      <c r="C27" s="24"/>
      <c r="D27" s="24"/>
      <c r="E27" s="24"/>
      <c r="F27" s="78" t="s">
        <v>26</v>
      </c>
      <c r="G27" s="24"/>
      <c r="H27" s="24" t="s">
        <v>107</v>
      </c>
      <c r="I27" s="24"/>
      <c r="J27" s="24"/>
      <c r="K27" s="24"/>
    </row>
    <row r="28" spans="1:11" s="25" customFormat="1" ht="15" customHeight="1" x14ac:dyDescent="0.25">
      <c r="A28" s="78" t="s">
        <v>9</v>
      </c>
      <c r="B28" s="24"/>
      <c r="C28" s="24"/>
      <c r="D28" s="79" t="s">
        <v>106</v>
      </c>
      <c r="E28" s="27"/>
      <c r="F28" s="79"/>
      <c r="G28" s="24"/>
      <c r="H28" s="73" t="s">
        <v>121</v>
      </c>
      <c r="I28" s="73"/>
      <c r="J28" s="24"/>
      <c r="K28" s="24"/>
    </row>
    <row r="29" spans="1:11" s="25" customFormat="1" x14ac:dyDescent="0.25">
      <c r="A29" s="24"/>
      <c r="B29" s="24"/>
      <c r="C29" s="24"/>
      <c r="D29" s="73" t="s">
        <v>119</v>
      </c>
      <c r="E29" s="24"/>
      <c r="F29" s="78" t="s">
        <v>26</v>
      </c>
      <c r="G29" s="24"/>
      <c r="H29" s="24" t="s">
        <v>108</v>
      </c>
      <c r="I29" s="24"/>
      <c r="J29" s="24"/>
      <c r="K29" s="24"/>
    </row>
    <row r="30" spans="1:11" s="25" customFormat="1" x14ac:dyDescent="0.25">
      <c r="A30" s="78" t="s">
        <v>3</v>
      </c>
      <c r="B30" s="24"/>
      <c r="C30" s="24"/>
      <c r="D30" s="79" t="s">
        <v>105</v>
      </c>
      <c r="E30" s="27"/>
      <c r="F30" s="79"/>
      <c r="G30" s="27"/>
      <c r="H30" s="73" t="s">
        <v>122</v>
      </c>
      <c r="I30" s="73"/>
      <c r="J30" s="24"/>
      <c r="K30" s="24"/>
    </row>
    <row r="31" spans="1:11" s="25" customFormat="1" x14ac:dyDescent="0.25">
      <c r="A31" s="24"/>
      <c r="B31" s="24"/>
      <c r="C31" s="24"/>
      <c r="D31" s="73" t="s">
        <v>120</v>
      </c>
      <c r="E31" s="24"/>
      <c r="F31" s="78" t="s">
        <v>26</v>
      </c>
      <c r="G31" s="24"/>
      <c r="H31" s="24" t="s">
        <v>109</v>
      </c>
      <c r="I31" s="24"/>
      <c r="J31" s="24"/>
      <c r="K31" s="24"/>
    </row>
    <row r="32" spans="1:11" customFormat="1" x14ac:dyDescent="0.25">
      <c r="A32" s="28"/>
      <c r="B32" s="28"/>
      <c r="C32" s="28"/>
      <c r="D32" s="15"/>
      <c r="E32" s="15"/>
      <c r="F32" s="15"/>
      <c r="G32" s="15"/>
      <c r="H32" s="73" t="s">
        <v>123</v>
      </c>
      <c r="I32" s="73"/>
      <c r="J32" s="4"/>
      <c r="K32" s="4"/>
    </row>
    <row r="33" spans="1:11" customFormat="1" x14ac:dyDescent="0.25">
      <c r="A33" s="77"/>
      <c r="B33" s="77"/>
      <c r="C33" s="77"/>
      <c r="D33" s="4"/>
      <c r="E33" s="4"/>
      <c r="F33" s="4"/>
      <c r="G33" s="4"/>
      <c r="H33" s="4"/>
      <c r="I33" s="4"/>
      <c r="J33" s="4"/>
      <c r="K33" s="4"/>
    </row>
  </sheetData>
  <mergeCells count="9">
    <mergeCell ref="H1:I1"/>
    <mergeCell ref="H2:I2"/>
    <mergeCell ref="C5:G5"/>
    <mergeCell ref="B25:C25"/>
    <mergeCell ref="A1:B2"/>
    <mergeCell ref="C1:G1"/>
    <mergeCell ref="C2:G2"/>
    <mergeCell ref="A3:C3"/>
    <mergeCell ref="D3:G3"/>
  </mergeCells>
  <pageMargins left="0.45" right="0" top="0.39" bottom="0" header="0.51181102362204722" footer="0.51181102362204722"/>
  <pageSetup paperSize="9" scale="6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4"/>
  <sheetViews>
    <sheetView view="pageBreakPreview" topLeftCell="A4" zoomScale="70" zoomScaleSheetLayoutView="70" workbookViewId="0">
      <selection activeCell="I5" sqref="I5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15.28515625" style="4" customWidth="1"/>
    <col min="7" max="7" width="23.42578125" style="4" customWidth="1"/>
    <col min="8" max="9" width="22.8554687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44" t="s">
        <v>19</v>
      </c>
      <c r="I1" s="144"/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45" t="e">
        <f>#REF!</f>
        <v>#REF!</v>
      </c>
      <c r="I2" s="145"/>
      <c r="J2" s="2"/>
      <c r="K2" s="2"/>
      <c r="L2" s="2"/>
      <c r="M2" s="2"/>
    </row>
    <row r="3" spans="1:13" ht="27" customHeight="1" x14ac:dyDescent="0.3">
      <c r="A3" s="123" t="s">
        <v>18</v>
      </c>
      <c r="B3" s="123"/>
      <c r="C3" s="123"/>
      <c r="D3" s="124" t="s">
        <v>166</v>
      </c>
      <c r="E3" s="124"/>
      <c r="F3" s="124"/>
      <c r="G3" s="124"/>
      <c r="H3" s="157" t="s">
        <v>161</v>
      </c>
      <c r="I3" s="157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7</v>
      </c>
      <c r="D5" s="117"/>
      <c r="E5" s="117"/>
      <c r="F5" s="117"/>
      <c r="G5" s="117"/>
      <c r="H5" s="76" t="s">
        <v>23</v>
      </c>
      <c r="I5" s="108">
        <v>42176.65625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86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5</v>
      </c>
      <c r="I7" s="41" t="s">
        <v>6</v>
      </c>
    </row>
    <row r="8" spans="1:13" ht="20.25" customHeight="1" x14ac:dyDescent="0.25">
      <c r="A8" s="50">
        <v>1</v>
      </c>
      <c r="B8" s="29">
        <v>55</v>
      </c>
      <c r="C8" s="114" t="s">
        <v>50</v>
      </c>
      <c r="D8" s="97" t="s">
        <v>51</v>
      </c>
      <c r="E8" s="98" t="s">
        <v>46</v>
      </c>
      <c r="F8" s="98" t="s">
        <v>52</v>
      </c>
      <c r="G8" s="115" t="str">
        <f>C8</f>
        <v>Усов Игорь</v>
      </c>
      <c r="H8" s="98">
        <v>1</v>
      </c>
      <c r="I8" s="99">
        <v>90</v>
      </c>
    </row>
    <row r="9" spans="1:13" ht="20.25" customHeight="1" x14ac:dyDescent="0.25">
      <c r="A9" s="51">
        <v>2</v>
      </c>
      <c r="B9" s="30">
        <v>57</v>
      </c>
      <c r="C9" s="47" t="s">
        <v>90</v>
      </c>
      <c r="D9" s="88" t="s">
        <v>91</v>
      </c>
      <c r="E9" s="89" t="s">
        <v>92</v>
      </c>
      <c r="F9" s="89"/>
      <c r="G9" s="111" t="str">
        <f>C9</f>
        <v>Тришкин  Николай</v>
      </c>
      <c r="H9" s="89">
        <v>2</v>
      </c>
      <c r="I9" s="20">
        <v>72</v>
      </c>
    </row>
    <row r="10" spans="1:13" ht="20.25" customHeight="1" x14ac:dyDescent="0.25">
      <c r="A10" s="112">
        <v>3</v>
      </c>
      <c r="B10" s="30">
        <v>5</v>
      </c>
      <c r="C10" s="47" t="s">
        <v>81</v>
      </c>
      <c r="D10" s="88" t="s">
        <v>82</v>
      </c>
      <c r="E10" s="89" t="s">
        <v>46</v>
      </c>
      <c r="F10" s="89"/>
      <c r="G10" s="111" t="str">
        <f>C10</f>
        <v>Бутаков Олег</v>
      </c>
      <c r="H10" s="89">
        <v>3</v>
      </c>
      <c r="I10" s="90">
        <v>57</v>
      </c>
    </row>
    <row r="11" spans="1:13" ht="20.25" customHeight="1" x14ac:dyDescent="0.25">
      <c r="A11" s="51">
        <v>4</v>
      </c>
      <c r="B11" s="30">
        <v>80</v>
      </c>
      <c r="C11" s="47" t="s">
        <v>44</v>
      </c>
      <c r="D11" s="88" t="s">
        <v>45</v>
      </c>
      <c r="E11" s="89" t="s">
        <v>46</v>
      </c>
      <c r="F11" s="89" t="s">
        <v>17</v>
      </c>
      <c r="G11" s="111" t="str">
        <f>C11</f>
        <v>Харченко Евгений</v>
      </c>
      <c r="H11" s="89">
        <v>4</v>
      </c>
      <c r="I11" s="90">
        <v>46</v>
      </c>
    </row>
    <row r="12" spans="1:13" ht="20.25" customHeight="1" x14ac:dyDescent="0.25">
      <c r="A12" s="112">
        <v>5</v>
      </c>
      <c r="B12" s="30">
        <v>15</v>
      </c>
      <c r="C12" s="47" t="s">
        <v>96</v>
      </c>
      <c r="D12" s="88" t="s">
        <v>97</v>
      </c>
      <c r="E12" s="89" t="s">
        <v>98</v>
      </c>
      <c r="F12" s="89"/>
      <c r="G12" s="111" t="str">
        <f>C12</f>
        <v>Фабрициус Виктор</v>
      </c>
      <c r="H12" s="89">
        <v>5</v>
      </c>
      <c r="I12" s="20">
        <v>35</v>
      </c>
    </row>
    <row r="13" spans="1:13" ht="20.25" customHeight="1" x14ac:dyDescent="0.25">
      <c r="A13" s="51">
        <v>6</v>
      </c>
      <c r="B13" s="30">
        <v>81</v>
      </c>
      <c r="C13" s="47" t="s">
        <v>101</v>
      </c>
      <c r="D13" s="88" t="s">
        <v>102</v>
      </c>
      <c r="E13" s="89" t="s">
        <v>8</v>
      </c>
      <c r="F13" s="89"/>
      <c r="G13" s="111" t="str">
        <f>C13</f>
        <v>Гороховцев Владимир</v>
      </c>
      <c r="H13" s="89">
        <v>6</v>
      </c>
      <c r="I13" s="90">
        <v>25</v>
      </c>
    </row>
    <row r="14" spans="1:13" ht="20.25" customHeight="1" x14ac:dyDescent="0.25">
      <c r="A14" s="112">
        <v>7</v>
      </c>
      <c r="B14" s="30">
        <v>41</v>
      </c>
      <c r="C14" s="47" t="s">
        <v>86</v>
      </c>
      <c r="D14" s="88" t="s">
        <v>87</v>
      </c>
      <c r="E14" s="89" t="s">
        <v>88</v>
      </c>
      <c r="F14" s="89"/>
      <c r="G14" s="111" t="str">
        <f>C14</f>
        <v>Шакиров Александр</v>
      </c>
      <c r="H14" s="89">
        <v>7</v>
      </c>
      <c r="I14" s="90">
        <v>17</v>
      </c>
    </row>
    <row r="15" spans="1:13" ht="20.25" customHeight="1" x14ac:dyDescent="0.25">
      <c r="A15" s="51">
        <v>8</v>
      </c>
      <c r="B15" s="30">
        <v>56</v>
      </c>
      <c r="C15" s="47" t="s">
        <v>94</v>
      </c>
      <c r="D15" s="88" t="s">
        <v>95</v>
      </c>
      <c r="E15" s="89" t="s">
        <v>8</v>
      </c>
      <c r="F15" s="89" t="s">
        <v>52</v>
      </c>
      <c r="G15" s="111" t="str">
        <f>C15</f>
        <v>Руцинский Андрей</v>
      </c>
      <c r="H15" s="89">
        <v>8</v>
      </c>
      <c r="I15" s="90">
        <v>9</v>
      </c>
    </row>
    <row r="16" spans="1:13" ht="20.25" customHeight="1" thickBot="1" x14ac:dyDescent="0.3">
      <c r="A16" s="53">
        <v>9</v>
      </c>
      <c r="B16" s="31">
        <v>50</v>
      </c>
      <c r="C16" s="48" t="s">
        <v>68</v>
      </c>
      <c r="D16" s="91" t="s">
        <v>69</v>
      </c>
      <c r="E16" s="92" t="s">
        <v>41</v>
      </c>
      <c r="F16" s="92"/>
      <c r="G16" s="21" t="s">
        <v>111</v>
      </c>
      <c r="H16" s="92">
        <v>9</v>
      </c>
      <c r="I16" s="93">
        <v>1</v>
      </c>
    </row>
    <row r="17" spans="1:11" ht="16.5" hidden="1" thickBot="1" x14ac:dyDescent="0.3">
      <c r="A17" s="112">
        <v>10</v>
      </c>
      <c r="B17" s="44"/>
      <c r="C17" s="46"/>
      <c r="D17" s="94"/>
      <c r="E17" s="95"/>
      <c r="F17" s="95"/>
      <c r="G17" s="38"/>
      <c r="H17" s="14"/>
      <c r="I17" s="96"/>
    </row>
    <row r="18" spans="1:11" ht="16.5" hidden="1" thickBot="1" x14ac:dyDescent="0.3">
      <c r="A18" s="112">
        <v>11</v>
      </c>
      <c r="B18" s="30"/>
      <c r="C18" s="47"/>
      <c r="D18" s="88"/>
      <c r="E18" s="89"/>
      <c r="F18" s="89"/>
      <c r="G18" s="111"/>
      <c r="H18" s="9"/>
      <c r="I18" s="20"/>
    </row>
    <row r="19" spans="1:11" ht="16.5" hidden="1" thickBot="1" x14ac:dyDescent="0.3">
      <c r="A19" s="51">
        <v>12</v>
      </c>
      <c r="B19" s="30"/>
      <c r="C19" s="47"/>
      <c r="D19" s="88"/>
      <c r="E19" s="89"/>
      <c r="F19" s="89"/>
      <c r="G19" s="111"/>
      <c r="H19" s="9"/>
      <c r="I19" s="90"/>
    </row>
    <row r="20" spans="1:11" ht="16.5" hidden="1" thickBot="1" x14ac:dyDescent="0.3">
      <c r="A20" s="112">
        <v>13</v>
      </c>
      <c r="B20" s="30"/>
      <c r="C20" s="47"/>
      <c r="D20" s="88"/>
      <c r="E20" s="89"/>
      <c r="F20" s="89"/>
      <c r="G20" s="111"/>
      <c r="H20" s="9"/>
      <c r="I20" s="20"/>
    </row>
    <row r="21" spans="1:11" ht="16.5" hidden="1" thickBot="1" x14ac:dyDescent="0.3">
      <c r="A21" s="51">
        <v>14</v>
      </c>
      <c r="B21" s="30"/>
      <c r="C21" s="47"/>
      <c r="D21" s="88"/>
      <c r="E21" s="89"/>
      <c r="F21" s="89"/>
      <c r="G21" s="111"/>
      <c r="H21" s="9"/>
      <c r="I21" s="90"/>
    </row>
    <row r="22" spans="1:11" ht="16.5" hidden="1" thickBot="1" x14ac:dyDescent="0.3">
      <c r="A22" s="112">
        <v>15</v>
      </c>
      <c r="B22" s="30"/>
      <c r="C22" s="47"/>
      <c r="D22" s="88"/>
      <c r="E22" s="89"/>
      <c r="F22" s="89"/>
      <c r="G22" s="111"/>
      <c r="H22" s="9"/>
      <c r="I22" s="20"/>
    </row>
    <row r="23" spans="1:11" ht="16.5" hidden="1" thickBot="1" x14ac:dyDescent="0.3">
      <c r="A23" s="51">
        <v>16</v>
      </c>
      <c r="B23" s="30"/>
      <c r="C23" s="47"/>
      <c r="D23" s="88"/>
      <c r="E23" s="89"/>
      <c r="F23" s="89"/>
      <c r="G23" s="111"/>
      <c r="H23" s="9"/>
      <c r="I23" s="90"/>
    </row>
    <row r="24" spans="1:11" ht="16.5" hidden="1" thickBot="1" x14ac:dyDescent="0.3">
      <c r="A24" s="53">
        <v>17</v>
      </c>
      <c r="B24" s="31"/>
      <c r="C24" s="48"/>
      <c r="D24" s="91"/>
      <c r="E24" s="92"/>
      <c r="F24" s="92"/>
      <c r="G24" s="21"/>
      <c r="H24" s="11"/>
      <c r="I24" s="93"/>
    </row>
    <row r="25" spans="1:11" ht="15" hidden="1" customHeight="1" thickBot="1" x14ac:dyDescent="0.3">
      <c r="A25" s="80"/>
      <c r="B25" s="118" t="s">
        <v>32</v>
      </c>
      <c r="C25" s="118"/>
      <c r="D25" s="83">
        <f>COUNT(B8:B24)</f>
        <v>9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85"/>
      <c r="B27" s="85"/>
      <c r="C27" s="85"/>
      <c r="D27" s="85"/>
      <c r="E27" s="85"/>
      <c r="F27" s="85"/>
      <c r="G27" s="85"/>
      <c r="H27" s="85"/>
      <c r="I27" s="85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/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73" t="s">
        <v>121</v>
      </c>
      <c r="I29" s="73"/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/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73" t="s">
        <v>122</v>
      </c>
      <c r="I31" s="73"/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/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73" t="s">
        <v>123</v>
      </c>
      <c r="I33" s="73"/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sortState ref="B8:H16">
    <sortCondition ref="H8:H16"/>
  </sortState>
  <mergeCells count="10">
    <mergeCell ref="C5:G5"/>
    <mergeCell ref="B25:C25"/>
    <mergeCell ref="A1:B2"/>
    <mergeCell ref="C1:G1"/>
    <mergeCell ref="H1:I1"/>
    <mergeCell ref="C2:G2"/>
    <mergeCell ref="H2:I2"/>
    <mergeCell ref="A3:C3"/>
    <mergeCell ref="D3:G3"/>
    <mergeCell ref="H3:I3"/>
  </mergeCells>
  <pageMargins left="0.45" right="0" top="0.39" bottom="0" header="0.51181102362204722" footer="0.51181102362204722"/>
  <pageSetup paperSize="9" scale="84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3"/>
  <sheetViews>
    <sheetView view="pageBreakPreview" topLeftCell="A7" zoomScale="70" zoomScaleSheetLayoutView="70" workbookViewId="0">
      <selection activeCell="G11" sqref="G11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29" style="4" customWidth="1"/>
    <col min="7" max="8" width="15.140625" style="4" customWidth="1"/>
    <col min="9" max="10" width="9.140625" style="4"/>
    <col min="11" max="11" width="33.85546875" style="4" customWidth="1"/>
    <col min="12" max="16384" width="9.140625" style="4"/>
  </cols>
  <sheetData>
    <row r="1" spans="1:12" ht="62.25" customHeight="1" x14ac:dyDescent="0.25">
      <c r="A1" s="119"/>
      <c r="B1" s="119"/>
      <c r="C1" s="120" t="e">
        <f>#REF!</f>
        <v>#REF!</v>
      </c>
      <c r="D1" s="120"/>
      <c r="E1" s="120"/>
      <c r="F1" s="120"/>
      <c r="G1" s="144" t="s">
        <v>19</v>
      </c>
      <c r="H1" s="144"/>
      <c r="I1" s="2"/>
      <c r="J1" s="2"/>
      <c r="K1" s="2"/>
      <c r="L1" s="2"/>
    </row>
    <row r="2" spans="1:12" ht="62.25" customHeight="1" x14ac:dyDescent="0.25">
      <c r="A2" s="119"/>
      <c r="B2" s="119"/>
      <c r="C2" s="122" t="e">
        <f>#REF!</f>
        <v>#REF!</v>
      </c>
      <c r="D2" s="122"/>
      <c r="E2" s="122"/>
      <c r="F2" s="122"/>
      <c r="G2" s="145" t="e">
        <f>#REF!</f>
        <v>#REF!</v>
      </c>
      <c r="H2" s="145"/>
      <c r="I2" s="2"/>
      <c r="J2" s="2"/>
      <c r="K2" s="2"/>
      <c r="L2" s="2"/>
    </row>
    <row r="3" spans="1:12" ht="27" customHeight="1" x14ac:dyDescent="0.3">
      <c r="A3" s="123" t="e">
        <f>#REF!</f>
        <v>#REF!</v>
      </c>
      <c r="B3" s="123"/>
      <c r="C3" s="123"/>
      <c r="D3" s="124" t="e">
        <f>#REF!</f>
        <v>#REF!</v>
      </c>
      <c r="E3" s="124"/>
      <c r="F3" s="124"/>
      <c r="G3" s="157" t="s">
        <v>160</v>
      </c>
      <c r="H3" s="157"/>
      <c r="I3" s="3"/>
      <c r="J3" s="3"/>
      <c r="K3" s="2"/>
      <c r="L3" s="2"/>
    </row>
    <row r="4" spans="1:12" x14ac:dyDescent="0.25">
      <c r="A4" s="26"/>
      <c r="B4" s="26"/>
      <c r="G4" s="6"/>
      <c r="H4" s="7"/>
      <c r="I4" s="6"/>
      <c r="J4" s="6"/>
      <c r="K4" s="6"/>
      <c r="L4" s="6"/>
    </row>
    <row r="5" spans="1:12" ht="30.75" customHeight="1" x14ac:dyDescent="0.25">
      <c r="A5" s="2"/>
      <c r="B5" s="2"/>
      <c r="C5" s="117" t="s">
        <v>7</v>
      </c>
      <c r="D5" s="117"/>
      <c r="E5" s="117"/>
      <c r="F5" s="117"/>
      <c r="G5" s="76" t="s">
        <v>23</v>
      </c>
      <c r="H5" s="185">
        <v>42176.669444444444</v>
      </c>
      <c r="I5" s="6"/>
      <c r="J5" s="6"/>
      <c r="K5" s="6"/>
      <c r="L5" s="6"/>
    </row>
    <row r="6" spans="1:12" ht="15.75" customHeight="1" thickBot="1" x14ac:dyDescent="0.3">
      <c r="G6" s="6"/>
      <c r="H6" s="16"/>
      <c r="I6" s="6"/>
      <c r="J6" s="6"/>
      <c r="K6" s="6"/>
      <c r="L6" s="6"/>
    </row>
    <row r="7" spans="1:12" ht="50.25" customHeight="1" thickBot="1" x14ac:dyDescent="0.3">
      <c r="A7" s="86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39" t="s">
        <v>30</v>
      </c>
      <c r="G7" s="39" t="s">
        <v>5</v>
      </c>
      <c r="H7" s="41" t="s">
        <v>6</v>
      </c>
    </row>
    <row r="8" spans="1:12" ht="34.5" customHeight="1" x14ac:dyDescent="0.25">
      <c r="A8" s="50">
        <v>1</v>
      </c>
      <c r="B8" s="29">
        <v>10</v>
      </c>
      <c r="C8" s="114" t="s">
        <v>71</v>
      </c>
      <c r="D8" s="97" t="s">
        <v>72</v>
      </c>
      <c r="E8" s="98" t="s">
        <v>73</v>
      </c>
      <c r="F8" s="172" t="s">
        <v>110</v>
      </c>
      <c r="G8" s="98">
        <v>1</v>
      </c>
      <c r="H8" s="99">
        <v>70</v>
      </c>
    </row>
    <row r="9" spans="1:12" ht="34.5" customHeight="1" x14ac:dyDescent="0.25">
      <c r="A9" s="51">
        <v>2</v>
      </c>
      <c r="B9" s="30">
        <v>90</v>
      </c>
      <c r="C9" s="47" t="s">
        <v>39</v>
      </c>
      <c r="D9" s="88" t="s">
        <v>40</v>
      </c>
      <c r="E9" s="89" t="s">
        <v>41</v>
      </c>
      <c r="F9" s="183" t="s">
        <v>42</v>
      </c>
      <c r="G9" s="89">
        <v>2</v>
      </c>
      <c r="H9" s="20">
        <v>53</v>
      </c>
    </row>
    <row r="10" spans="1:12" ht="34.5" customHeight="1" x14ac:dyDescent="0.25">
      <c r="A10" s="112">
        <v>3</v>
      </c>
      <c r="B10" s="30">
        <v>7</v>
      </c>
      <c r="C10" s="47" t="s">
        <v>74</v>
      </c>
      <c r="D10" s="88" t="s">
        <v>75</v>
      </c>
      <c r="E10" s="89" t="s">
        <v>41</v>
      </c>
      <c r="F10" s="173" t="s">
        <v>110</v>
      </c>
      <c r="G10" s="89">
        <v>3</v>
      </c>
      <c r="H10" s="90">
        <v>39</v>
      </c>
    </row>
    <row r="11" spans="1:12" ht="34.5" customHeight="1" x14ac:dyDescent="0.25">
      <c r="A11" s="51">
        <v>4</v>
      </c>
      <c r="B11" s="30">
        <v>15</v>
      </c>
      <c r="C11" s="47" t="s">
        <v>78</v>
      </c>
      <c r="D11" s="88" t="s">
        <v>79</v>
      </c>
      <c r="E11" s="89" t="s">
        <v>80</v>
      </c>
      <c r="F11" s="173" t="str">
        <f>C11</f>
        <v>Шарков Юрий</v>
      </c>
      <c r="G11" s="89">
        <v>4</v>
      </c>
      <c r="H11" s="90">
        <v>28</v>
      </c>
    </row>
    <row r="12" spans="1:12" ht="34.5" customHeight="1" x14ac:dyDescent="0.25">
      <c r="A12" s="112">
        <v>5</v>
      </c>
      <c r="B12" s="30">
        <v>71</v>
      </c>
      <c r="C12" s="47" t="s">
        <v>54</v>
      </c>
      <c r="D12" s="88" t="s">
        <v>55</v>
      </c>
      <c r="E12" s="89" t="s">
        <v>46</v>
      </c>
      <c r="F12" s="173" t="str">
        <f>C12</f>
        <v>Гирш Андрей</v>
      </c>
      <c r="G12" s="89">
        <v>5</v>
      </c>
      <c r="H12" s="90">
        <v>18</v>
      </c>
    </row>
    <row r="13" spans="1:12" ht="34.5" customHeight="1" x14ac:dyDescent="0.25">
      <c r="A13" s="51">
        <v>6</v>
      </c>
      <c r="B13" s="30">
        <v>31</v>
      </c>
      <c r="C13" s="47" t="s">
        <v>76</v>
      </c>
      <c r="D13" s="88" t="s">
        <v>77</v>
      </c>
      <c r="E13" s="89" t="s">
        <v>8</v>
      </c>
      <c r="F13" s="173" t="str">
        <f>C13</f>
        <v>Ярушников Михаил</v>
      </c>
      <c r="G13" s="89">
        <v>6</v>
      </c>
      <c r="H13" s="90">
        <v>9</v>
      </c>
    </row>
    <row r="14" spans="1:12" ht="34.5" customHeight="1" thickBot="1" x14ac:dyDescent="0.3">
      <c r="A14" s="53">
        <v>7</v>
      </c>
      <c r="B14" s="31">
        <v>5</v>
      </c>
      <c r="C14" s="48" t="s">
        <v>83</v>
      </c>
      <c r="D14" s="91" t="s">
        <v>84</v>
      </c>
      <c r="E14" s="92" t="s">
        <v>8</v>
      </c>
      <c r="F14" s="184" t="str">
        <f>C14</f>
        <v>Игошин Виктор</v>
      </c>
      <c r="G14" s="92">
        <v>7</v>
      </c>
      <c r="H14" s="93">
        <v>1</v>
      </c>
    </row>
    <row r="15" spans="1:12" customFormat="1" x14ac:dyDescent="0.25">
      <c r="A15" s="77"/>
      <c r="B15" s="77"/>
      <c r="C15" s="77"/>
      <c r="D15" s="4"/>
      <c r="E15" s="4"/>
      <c r="F15" s="4"/>
      <c r="G15" s="4"/>
      <c r="H15" s="4"/>
      <c r="I15" s="4"/>
      <c r="J15" s="4"/>
    </row>
    <row r="16" spans="1:12" ht="15" customHeight="1" x14ac:dyDescent="0.25">
      <c r="A16" s="85"/>
      <c r="B16" s="85"/>
      <c r="C16" s="85"/>
      <c r="D16" s="85"/>
      <c r="E16" s="85"/>
      <c r="F16" s="85"/>
      <c r="G16" s="85"/>
      <c r="H16" s="85"/>
    </row>
    <row r="17" spans="1:10" s="25" customFormat="1" x14ac:dyDescent="0.25">
      <c r="A17" s="24"/>
      <c r="B17" s="24"/>
      <c r="C17" s="24"/>
      <c r="D17" s="24"/>
      <c r="E17" s="24"/>
      <c r="F17" s="78" t="s">
        <v>26</v>
      </c>
      <c r="G17" s="24" t="s">
        <v>107</v>
      </c>
      <c r="H17" s="24"/>
      <c r="I17" s="24"/>
      <c r="J17" s="24"/>
    </row>
    <row r="18" spans="1:10" s="25" customFormat="1" ht="15" customHeight="1" x14ac:dyDescent="0.25">
      <c r="A18" s="78" t="s">
        <v>9</v>
      </c>
      <c r="B18" s="24"/>
      <c r="C18" s="24"/>
      <c r="D18" s="79" t="s">
        <v>106</v>
      </c>
      <c r="E18" s="27"/>
      <c r="F18" s="79"/>
      <c r="G18" s="73" t="s">
        <v>121</v>
      </c>
      <c r="H18" s="73"/>
      <c r="I18" s="24"/>
      <c r="J18" s="24"/>
    </row>
    <row r="19" spans="1:10" s="25" customFormat="1" x14ac:dyDescent="0.25">
      <c r="A19" s="24"/>
      <c r="B19" s="24"/>
      <c r="C19" s="24"/>
      <c r="D19" s="73" t="s">
        <v>119</v>
      </c>
      <c r="E19" s="24"/>
      <c r="F19" s="78" t="s">
        <v>26</v>
      </c>
      <c r="G19" s="24" t="s">
        <v>108</v>
      </c>
      <c r="H19" s="24"/>
      <c r="I19" s="24"/>
      <c r="J19" s="24"/>
    </row>
    <row r="20" spans="1:10" s="25" customFormat="1" x14ac:dyDescent="0.25">
      <c r="A20" s="78" t="s">
        <v>3</v>
      </c>
      <c r="B20" s="24"/>
      <c r="C20" s="24"/>
      <c r="D20" s="79" t="s">
        <v>105</v>
      </c>
      <c r="E20" s="27"/>
      <c r="F20" s="79"/>
      <c r="G20" s="73" t="s">
        <v>122</v>
      </c>
      <c r="H20" s="73"/>
      <c r="I20" s="24"/>
      <c r="J20" s="24"/>
    </row>
    <row r="21" spans="1:10" s="25" customFormat="1" x14ac:dyDescent="0.25">
      <c r="A21" s="24"/>
      <c r="B21" s="24"/>
      <c r="C21" s="24"/>
      <c r="D21" s="73" t="s">
        <v>120</v>
      </c>
      <c r="E21" s="24"/>
      <c r="F21" s="78" t="s">
        <v>26</v>
      </c>
      <c r="G21" s="24" t="s">
        <v>109</v>
      </c>
      <c r="H21" s="24"/>
      <c r="I21" s="24"/>
      <c r="J21" s="24"/>
    </row>
    <row r="22" spans="1:10" customFormat="1" x14ac:dyDescent="0.25">
      <c r="A22" s="28"/>
      <c r="B22" s="28"/>
      <c r="C22" s="28"/>
      <c r="D22" s="15"/>
      <c r="E22" s="15"/>
      <c r="F22" s="15"/>
      <c r="G22" s="73" t="s">
        <v>123</v>
      </c>
      <c r="H22" s="73"/>
      <c r="I22" s="4"/>
      <c r="J22" s="4"/>
    </row>
    <row r="23" spans="1:10" customFormat="1" x14ac:dyDescent="0.25">
      <c r="A23" s="77"/>
      <c r="B23" s="77"/>
      <c r="C23" s="77"/>
      <c r="D23" s="4"/>
      <c r="E23" s="4"/>
      <c r="F23" s="4"/>
      <c r="G23" s="4"/>
      <c r="H23" s="4"/>
      <c r="I23" s="4"/>
      <c r="J23" s="4"/>
    </row>
  </sheetData>
  <sortState ref="B8:G14">
    <sortCondition ref="G8:G14"/>
  </sortState>
  <mergeCells count="9">
    <mergeCell ref="C5:F5"/>
    <mergeCell ref="A1:B2"/>
    <mergeCell ref="C1:F1"/>
    <mergeCell ref="G1:H1"/>
    <mergeCell ref="C2:F2"/>
    <mergeCell ref="G2:H2"/>
    <mergeCell ref="A3:C3"/>
    <mergeCell ref="D3:F3"/>
    <mergeCell ref="G3:H3"/>
  </mergeCells>
  <pageMargins left="0.45" right="0" top="0.39" bottom="0" header="0.51181102362204722" footer="0.51181102362204722"/>
  <pageSetup paperSize="9" scale="8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view="pageBreakPreview" topLeftCell="A7" zoomScale="70" zoomScaleSheetLayoutView="70" workbookViewId="0">
      <selection activeCell="H20" sqref="H20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32.42578125" style="4" customWidth="1"/>
    <col min="7" max="8" width="20.28515625" style="4" customWidth="1"/>
    <col min="9" max="10" width="9.140625" style="4"/>
    <col min="11" max="11" width="33.85546875" style="4" customWidth="1"/>
    <col min="12" max="16384" width="9.140625" style="4"/>
  </cols>
  <sheetData>
    <row r="1" spans="1:12" ht="62.25" customHeight="1" x14ac:dyDescent="0.25">
      <c r="A1" s="119"/>
      <c r="B1" s="119"/>
      <c r="C1" s="120" t="e">
        <f>#REF!</f>
        <v>#REF!</v>
      </c>
      <c r="D1" s="120"/>
      <c r="E1" s="120"/>
      <c r="F1" s="120"/>
      <c r="G1" s="144" t="s">
        <v>19</v>
      </c>
      <c r="H1" s="144"/>
      <c r="I1" s="2"/>
      <c r="J1" s="2"/>
      <c r="K1" s="2"/>
      <c r="L1" s="2"/>
    </row>
    <row r="2" spans="1:12" ht="62.25" customHeight="1" x14ac:dyDescent="0.25">
      <c r="A2" s="119"/>
      <c r="B2" s="119"/>
      <c r="C2" s="122" t="e">
        <f>#REF!</f>
        <v>#REF!</v>
      </c>
      <c r="D2" s="122"/>
      <c r="E2" s="122"/>
      <c r="F2" s="122"/>
      <c r="G2" s="145" t="e">
        <f>#REF!</f>
        <v>#REF!</v>
      </c>
      <c r="H2" s="145"/>
      <c r="I2" s="2"/>
      <c r="J2" s="2"/>
      <c r="K2" s="2"/>
      <c r="L2" s="2"/>
    </row>
    <row r="3" spans="1:12" ht="27" customHeight="1" x14ac:dyDescent="0.3">
      <c r="A3" s="123" t="e">
        <f>#REF!</f>
        <v>#REF!</v>
      </c>
      <c r="B3" s="123"/>
      <c r="C3" s="123"/>
      <c r="D3" s="124" t="e">
        <f>#REF!</f>
        <v>#REF!</v>
      </c>
      <c r="E3" s="124"/>
      <c r="F3" s="124"/>
      <c r="G3" s="156" t="s">
        <v>158</v>
      </c>
      <c r="H3" s="72"/>
      <c r="I3" s="3"/>
      <c r="J3" s="3"/>
      <c r="K3" s="2"/>
      <c r="L3" s="2"/>
    </row>
    <row r="4" spans="1:12" x14ac:dyDescent="0.25">
      <c r="A4" s="26"/>
      <c r="B4" s="26"/>
      <c r="G4" s="6"/>
      <c r="H4" s="7"/>
      <c r="I4" s="6"/>
      <c r="J4" s="6"/>
      <c r="K4" s="6"/>
      <c r="L4" s="6"/>
    </row>
    <row r="5" spans="1:12" ht="30.75" customHeight="1" x14ac:dyDescent="0.25">
      <c r="A5" s="2"/>
      <c r="B5" s="2"/>
      <c r="C5" s="117" t="e">
        <f>#REF!</f>
        <v>#REF!</v>
      </c>
      <c r="D5" s="117"/>
      <c r="E5" s="117"/>
      <c r="F5" s="117"/>
      <c r="G5" s="76" t="s">
        <v>23</v>
      </c>
      <c r="H5" s="108">
        <v>42176.688194444447</v>
      </c>
      <c r="I5" s="6"/>
      <c r="J5" s="6"/>
      <c r="K5" s="6"/>
      <c r="L5" s="6"/>
    </row>
    <row r="6" spans="1:12" ht="15.75" customHeight="1" thickBot="1" x14ac:dyDescent="0.3">
      <c r="G6" s="6"/>
      <c r="H6" s="16"/>
      <c r="I6" s="6"/>
      <c r="J6" s="6"/>
      <c r="K6" s="6"/>
      <c r="L6" s="6"/>
    </row>
    <row r="7" spans="1:12" ht="50.25" customHeight="1" thickBot="1" x14ac:dyDescent="0.3">
      <c r="A7" s="86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39" t="s">
        <v>30</v>
      </c>
      <c r="G7" s="39" t="s">
        <v>5</v>
      </c>
      <c r="H7" s="41" t="s">
        <v>6</v>
      </c>
    </row>
    <row r="8" spans="1:12" ht="24" customHeight="1" x14ac:dyDescent="0.25">
      <c r="A8" s="50">
        <v>1</v>
      </c>
      <c r="B8" s="29">
        <v>77</v>
      </c>
      <c r="C8" s="114" t="s">
        <v>62</v>
      </c>
      <c r="D8" s="97" t="s">
        <v>63</v>
      </c>
      <c r="E8" s="98" t="s">
        <v>59</v>
      </c>
      <c r="F8" s="189" t="s">
        <v>111</v>
      </c>
      <c r="G8" s="98">
        <v>1</v>
      </c>
      <c r="H8" s="99">
        <v>100</v>
      </c>
    </row>
    <row r="9" spans="1:12" ht="24" customHeight="1" x14ac:dyDescent="0.25">
      <c r="A9" s="51">
        <v>2</v>
      </c>
      <c r="B9" s="30">
        <v>98</v>
      </c>
      <c r="C9" s="47" t="s">
        <v>49</v>
      </c>
      <c r="D9" s="88" t="s">
        <v>70</v>
      </c>
      <c r="E9" s="89" t="s">
        <v>8</v>
      </c>
      <c r="F9" s="107" t="s">
        <v>112</v>
      </c>
      <c r="G9" s="89">
        <v>2</v>
      </c>
      <c r="H9" s="20">
        <v>83</v>
      </c>
    </row>
    <row r="10" spans="1:12" ht="24" customHeight="1" x14ac:dyDescent="0.25">
      <c r="A10" s="112">
        <v>3</v>
      </c>
      <c r="B10" s="30">
        <v>55</v>
      </c>
      <c r="C10" s="47" t="s">
        <v>50</v>
      </c>
      <c r="D10" s="94" t="s">
        <v>51</v>
      </c>
      <c r="E10" s="95" t="s">
        <v>46</v>
      </c>
      <c r="F10" s="106" t="str">
        <f>C10</f>
        <v>Усов Игорь</v>
      </c>
      <c r="G10" s="89">
        <v>3</v>
      </c>
      <c r="H10" s="90">
        <v>71</v>
      </c>
    </row>
    <row r="11" spans="1:12" ht="24" customHeight="1" x14ac:dyDescent="0.25">
      <c r="A11" s="51">
        <v>4</v>
      </c>
      <c r="B11" s="30">
        <v>95</v>
      </c>
      <c r="C11" s="47" t="s">
        <v>65</v>
      </c>
      <c r="D11" s="88" t="s">
        <v>66</v>
      </c>
      <c r="E11" s="95" t="s">
        <v>67</v>
      </c>
      <c r="F11" s="107" t="s">
        <v>111</v>
      </c>
      <c r="G11" s="89">
        <v>4</v>
      </c>
      <c r="H11" s="90">
        <v>60</v>
      </c>
    </row>
    <row r="12" spans="1:12" ht="24" customHeight="1" x14ac:dyDescent="0.25">
      <c r="A12" s="112">
        <v>5</v>
      </c>
      <c r="B12" s="30">
        <v>80</v>
      </c>
      <c r="C12" s="47" t="s">
        <v>44</v>
      </c>
      <c r="D12" s="88" t="s">
        <v>45</v>
      </c>
      <c r="E12" s="89" t="s">
        <v>46</v>
      </c>
      <c r="F12" s="188" t="str">
        <f>C12</f>
        <v>Харченко Евгений</v>
      </c>
      <c r="G12" s="89">
        <v>5</v>
      </c>
      <c r="H12" s="90">
        <v>50</v>
      </c>
    </row>
    <row r="13" spans="1:12" ht="24" customHeight="1" x14ac:dyDescent="0.25">
      <c r="A13" s="51">
        <v>6</v>
      </c>
      <c r="B13" s="30">
        <v>57</v>
      </c>
      <c r="C13" s="47" t="s">
        <v>90</v>
      </c>
      <c r="D13" s="88" t="s">
        <v>91</v>
      </c>
      <c r="E13" s="89" t="s">
        <v>92</v>
      </c>
      <c r="F13" s="107" t="s">
        <v>112</v>
      </c>
      <c r="G13" s="89">
        <v>6</v>
      </c>
      <c r="H13" s="90">
        <v>42</v>
      </c>
    </row>
    <row r="14" spans="1:12" ht="24" customHeight="1" x14ac:dyDescent="0.25">
      <c r="A14" s="112">
        <v>7</v>
      </c>
      <c r="B14" s="30">
        <v>71</v>
      </c>
      <c r="C14" s="47" t="s">
        <v>54</v>
      </c>
      <c r="D14" s="88" t="s">
        <v>55</v>
      </c>
      <c r="E14" s="89" t="s">
        <v>46</v>
      </c>
      <c r="F14" s="107" t="str">
        <f>C14</f>
        <v>Гирш Андрей</v>
      </c>
      <c r="G14" s="89">
        <v>7</v>
      </c>
      <c r="H14" s="96">
        <v>34</v>
      </c>
    </row>
    <row r="15" spans="1:12" ht="24" customHeight="1" x14ac:dyDescent="0.25">
      <c r="A15" s="51">
        <v>8</v>
      </c>
      <c r="B15" s="30">
        <v>5</v>
      </c>
      <c r="C15" s="47" t="s">
        <v>81</v>
      </c>
      <c r="D15" s="88" t="s">
        <v>82</v>
      </c>
      <c r="E15" s="89" t="s">
        <v>46</v>
      </c>
      <c r="F15" s="107" t="str">
        <f>C15</f>
        <v>Бутаков Олег</v>
      </c>
      <c r="G15" s="89">
        <v>8</v>
      </c>
      <c r="H15" s="90">
        <v>27</v>
      </c>
    </row>
    <row r="16" spans="1:12" ht="24" customHeight="1" x14ac:dyDescent="0.25">
      <c r="A16" s="112">
        <v>9</v>
      </c>
      <c r="B16" s="30">
        <v>94</v>
      </c>
      <c r="C16" s="47" t="s">
        <v>57</v>
      </c>
      <c r="D16" s="88" t="s">
        <v>58</v>
      </c>
      <c r="E16" s="89" t="s">
        <v>59</v>
      </c>
      <c r="F16" s="107" t="str">
        <f>C16</f>
        <v>Зырянов Максим</v>
      </c>
      <c r="G16" s="89">
        <v>9</v>
      </c>
      <c r="H16" s="90">
        <v>20</v>
      </c>
    </row>
    <row r="17" spans="1:10" ht="24" customHeight="1" x14ac:dyDescent="0.25">
      <c r="A17" s="51">
        <v>10</v>
      </c>
      <c r="B17" s="30">
        <v>50</v>
      </c>
      <c r="C17" s="47" t="s">
        <v>68</v>
      </c>
      <c r="D17" s="88" t="s">
        <v>69</v>
      </c>
      <c r="E17" s="89" t="s">
        <v>41</v>
      </c>
      <c r="F17" s="107" t="s">
        <v>111</v>
      </c>
      <c r="G17" s="89">
        <v>10</v>
      </c>
      <c r="H17" s="90">
        <v>13</v>
      </c>
    </row>
    <row r="18" spans="1:10" ht="24" customHeight="1" x14ac:dyDescent="0.25">
      <c r="A18" s="112">
        <v>11</v>
      </c>
      <c r="B18" s="30">
        <v>81</v>
      </c>
      <c r="C18" s="47" t="s">
        <v>101</v>
      </c>
      <c r="D18" s="88" t="s">
        <v>102</v>
      </c>
      <c r="E18" s="89" t="s">
        <v>8</v>
      </c>
      <c r="F18" s="107" t="str">
        <f>C18</f>
        <v>Гороховцев Владимир</v>
      </c>
      <c r="G18" s="89">
        <v>11</v>
      </c>
      <c r="H18" s="90">
        <v>7</v>
      </c>
    </row>
    <row r="19" spans="1:10" ht="24" customHeight="1" x14ac:dyDescent="0.25">
      <c r="A19" s="51">
        <v>12</v>
      </c>
      <c r="B19" s="30">
        <v>56</v>
      </c>
      <c r="C19" s="47" t="s">
        <v>94</v>
      </c>
      <c r="D19" s="88" t="s">
        <v>95</v>
      </c>
      <c r="E19" s="89" t="s">
        <v>8</v>
      </c>
      <c r="F19" s="107" t="s">
        <v>112</v>
      </c>
      <c r="G19" s="89">
        <v>12</v>
      </c>
      <c r="H19" s="90">
        <v>1</v>
      </c>
    </row>
    <row r="20" spans="1:10" ht="24" customHeight="1" thickBot="1" x14ac:dyDescent="0.3">
      <c r="A20" s="53">
        <v>13</v>
      </c>
      <c r="B20" s="31">
        <v>67</v>
      </c>
      <c r="C20" s="48" t="s">
        <v>60</v>
      </c>
      <c r="D20" s="91" t="s">
        <v>61</v>
      </c>
      <c r="E20" s="92" t="s">
        <v>59</v>
      </c>
      <c r="F20" s="187" t="str">
        <f>C20</f>
        <v>Галишев Александр</v>
      </c>
      <c r="G20" s="92">
        <v>13</v>
      </c>
      <c r="H20" s="93">
        <v>0</v>
      </c>
    </row>
    <row r="21" spans="1:10" customFormat="1" x14ac:dyDescent="0.25">
      <c r="A21" s="77"/>
      <c r="B21" s="77"/>
      <c r="C21" s="77"/>
      <c r="D21" s="4"/>
      <c r="E21" s="4"/>
      <c r="F21" s="4"/>
      <c r="G21" s="4"/>
      <c r="H21" s="4"/>
      <c r="I21" s="4"/>
      <c r="J21" s="4"/>
    </row>
    <row r="22" spans="1:10" s="25" customFormat="1" x14ac:dyDescent="0.25">
      <c r="A22" s="24"/>
      <c r="B22" s="24"/>
      <c r="C22" s="24"/>
      <c r="D22" s="24"/>
      <c r="E22" s="24"/>
      <c r="F22" s="24" t="s">
        <v>26</v>
      </c>
      <c r="G22" s="24" t="s">
        <v>107</v>
      </c>
      <c r="H22" s="24"/>
      <c r="I22" s="24"/>
      <c r="J22" s="24"/>
    </row>
    <row r="23" spans="1:10" s="25" customFormat="1" ht="15" customHeight="1" x14ac:dyDescent="0.25">
      <c r="A23" s="78" t="s">
        <v>9</v>
      </c>
      <c r="B23" s="24"/>
      <c r="C23" s="24"/>
      <c r="D23" s="79" t="s">
        <v>106</v>
      </c>
      <c r="E23" s="27"/>
      <c r="F23" s="24"/>
      <c r="G23" s="73" t="s">
        <v>121</v>
      </c>
      <c r="H23" s="73"/>
      <c r="I23" s="24"/>
      <c r="J23" s="24"/>
    </row>
    <row r="24" spans="1:10" s="25" customFormat="1" x14ac:dyDescent="0.25">
      <c r="A24" s="24"/>
      <c r="B24" s="24"/>
      <c r="C24" s="24"/>
      <c r="D24" s="73" t="s">
        <v>119</v>
      </c>
      <c r="E24" s="24"/>
      <c r="F24" s="24" t="s">
        <v>26</v>
      </c>
      <c r="G24" s="24" t="s">
        <v>108</v>
      </c>
      <c r="H24" s="24"/>
      <c r="I24" s="24"/>
      <c r="J24" s="24"/>
    </row>
    <row r="25" spans="1:10" s="25" customFormat="1" x14ac:dyDescent="0.25">
      <c r="A25" s="78" t="s">
        <v>3</v>
      </c>
      <c r="B25" s="24"/>
      <c r="C25" s="24"/>
      <c r="D25" s="79" t="s">
        <v>105</v>
      </c>
      <c r="E25" s="27"/>
      <c r="F25" s="27"/>
      <c r="G25" s="73" t="s">
        <v>122</v>
      </c>
      <c r="H25" s="73"/>
      <c r="I25" s="24"/>
      <c r="J25" s="24"/>
    </row>
    <row r="26" spans="1:10" s="25" customFormat="1" x14ac:dyDescent="0.25">
      <c r="A26" s="24"/>
      <c r="B26" s="24"/>
      <c r="C26" s="24"/>
      <c r="D26" s="73" t="s">
        <v>120</v>
      </c>
      <c r="E26" s="24"/>
      <c r="F26" s="24" t="s">
        <v>26</v>
      </c>
      <c r="G26" s="24" t="s">
        <v>109</v>
      </c>
      <c r="H26" s="24"/>
      <c r="I26" s="24"/>
      <c r="J26" s="24"/>
    </row>
    <row r="27" spans="1:10" customFormat="1" x14ac:dyDescent="0.25">
      <c r="A27" s="28"/>
      <c r="B27" s="28"/>
      <c r="C27" s="28"/>
      <c r="D27" s="15"/>
      <c r="E27" s="15"/>
      <c r="F27" s="15"/>
      <c r="G27" s="73" t="s">
        <v>123</v>
      </c>
      <c r="H27" s="73"/>
      <c r="I27" s="4"/>
      <c r="J27" s="4"/>
    </row>
    <row r="28" spans="1:10" customFormat="1" x14ac:dyDescent="0.25">
      <c r="A28" s="77"/>
      <c r="B28" s="77"/>
      <c r="C28" s="77"/>
      <c r="D28" s="4"/>
      <c r="E28" s="4"/>
      <c r="F28" s="4"/>
      <c r="G28" s="4"/>
      <c r="H28" s="4"/>
      <c r="I28" s="4"/>
      <c r="J28" s="4"/>
    </row>
  </sheetData>
  <sortState ref="B8:G20">
    <sortCondition ref="G8:G20"/>
  </sortState>
  <mergeCells count="8">
    <mergeCell ref="C5:F5"/>
    <mergeCell ref="A1:B2"/>
    <mergeCell ref="C1:F1"/>
    <mergeCell ref="G1:H1"/>
    <mergeCell ref="C2:F2"/>
    <mergeCell ref="G2:H2"/>
    <mergeCell ref="A3:C3"/>
    <mergeCell ref="D3:F3"/>
  </mergeCells>
  <pageMargins left="0.45" right="0" top="0.39" bottom="0" header="0.51181102362204722" footer="0.51181102362204722"/>
  <pageSetup paperSize="9" scale="8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M34"/>
  <sheetViews>
    <sheetView view="pageBreakPreview" topLeftCell="A10" zoomScale="70" zoomScaleSheetLayoutView="70" workbookViewId="0">
      <selection activeCell="D33" sqref="D3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15.28515625" style="4" customWidth="1"/>
    <col min="7" max="7" width="23.42578125" style="4" customWidth="1"/>
    <col min="8" max="8" width="16.71093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44" t="s">
        <v>19</v>
      </c>
      <c r="I1" s="144"/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45" t="e">
        <f>#REF!</f>
        <v>#REF!</v>
      </c>
      <c r="I2" s="145"/>
      <c r="J2" s="2"/>
      <c r="K2" s="2"/>
      <c r="L2" s="2"/>
      <c r="M2" s="2"/>
    </row>
    <row r="3" spans="1:13" ht="27" customHeight="1" x14ac:dyDescent="0.3">
      <c r="A3" s="123" t="e">
        <f>#REF!</f>
        <v>#REF!</v>
      </c>
      <c r="B3" s="123"/>
      <c r="C3" s="123"/>
      <c r="D3" s="124" t="s">
        <v>167</v>
      </c>
      <c r="E3" s="124"/>
      <c r="F3" s="124"/>
      <c r="G3" s="124"/>
      <c r="H3" s="157" t="s">
        <v>160</v>
      </c>
      <c r="I3" s="157"/>
      <c r="J3" s="3"/>
      <c r="K3" s="3"/>
      <c r="L3" s="2"/>
      <c r="M3" s="2"/>
    </row>
    <row r="4" spans="1:13" x14ac:dyDescent="0.25">
      <c r="A4" s="5"/>
      <c r="B4" s="5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42175.445833333331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ht="31.5" x14ac:dyDescent="0.25">
      <c r="A8" s="50">
        <v>1</v>
      </c>
      <c r="B8" s="29">
        <v>90</v>
      </c>
      <c r="C8" s="114" t="s">
        <v>39</v>
      </c>
      <c r="D8" s="97" t="s">
        <v>40</v>
      </c>
      <c r="E8" s="98" t="s">
        <v>41</v>
      </c>
      <c r="F8" s="98" t="s">
        <v>17</v>
      </c>
      <c r="G8" s="115" t="s">
        <v>42</v>
      </c>
      <c r="H8" s="23">
        <v>150120</v>
      </c>
      <c r="I8" s="99" t="s">
        <v>43</v>
      </c>
    </row>
    <row r="9" spans="1:13" ht="15.75" customHeight="1" x14ac:dyDescent="0.25">
      <c r="A9" s="51">
        <v>2</v>
      </c>
      <c r="B9" s="30">
        <v>10</v>
      </c>
      <c r="C9" s="47" t="s">
        <v>71</v>
      </c>
      <c r="D9" s="88" t="s">
        <v>72</v>
      </c>
      <c r="E9" s="89" t="s">
        <v>73</v>
      </c>
      <c r="F9" s="89" t="s">
        <v>52</v>
      </c>
      <c r="G9" s="9" t="str">
        <f>G10</f>
        <v>СКА "Автоспорт-Автомир"</v>
      </c>
      <c r="H9" s="9">
        <f>H10</f>
        <v>150103</v>
      </c>
      <c r="I9" s="20" t="s">
        <v>56</v>
      </c>
    </row>
    <row r="10" spans="1:13" ht="31.5" x14ac:dyDescent="0.25">
      <c r="A10" s="112">
        <v>3</v>
      </c>
      <c r="B10" s="30">
        <v>7</v>
      </c>
      <c r="C10" s="47" t="s">
        <v>74</v>
      </c>
      <c r="D10" s="88" t="s">
        <v>75</v>
      </c>
      <c r="E10" s="89" t="s">
        <v>41</v>
      </c>
      <c r="F10" s="89"/>
      <c r="G10" s="9" t="s">
        <v>110</v>
      </c>
      <c r="H10" s="9">
        <v>150103</v>
      </c>
      <c r="I10" s="90" t="s">
        <v>43</v>
      </c>
    </row>
    <row r="11" spans="1:13" x14ac:dyDescent="0.25">
      <c r="A11" s="51">
        <v>4</v>
      </c>
      <c r="B11" s="30">
        <v>31</v>
      </c>
      <c r="C11" s="47" t="s">
        <v>76</v>
      </c>
      <c r="D11" s="88" t="s">
        <v>77</v>
      </c>
      <c r="E11" s="89" t="s">
        <v>8</v>
      </c>
      <c r="F11" s="89"/>
      <c r="G11" s="9" t="str">
        <f t="shared" ref="G11:G14" si="0">C11</f>
        <v>Ярушников Михаил</v>
      </c>
      <c r="H11" s="9" t="str">
        <f t="shared" ref="H11:H14" si="1">D11</f>
        <v>D 150174</v>
      </c>
      <c r="I11" s="90" t="s">
        <v>56</v>
      </c>
    </row>
    <row r="12" spans="1:13" x14ac:dyDescent="0.25">
      <c r="A12" s="112">
        <v>5</v>
      </c>
      <c r="B12" s="30">
        <v>71</v>
      </c>
      <c r="C12" s="47" t="s">
        <v>54</v>
      </c>
      <c r="D12" s="88" t="s">
        <v>55</v>
      </c>
      <c r="E12" s="89" t="s">
        <v>46</v>
      </c>
      <c r="F12" s="89" t="s">
        <v>17</v>
      </c>
      <c r="G12" s="9" t="str">
        <f t="shared" si="0"/>
        <v>Гирш Андрей</v>
      </c>
      <c r="H12" s="9" t="str">
        <f t="shared" si="1"/>
        <v xml:space="preserve">D 150732 </v>
      </c>
      <c r="I12" s="90" t="s">
        <v>56</v>
      </c>
    </row>
    <row r="13" spans="1:13" x14ac:dyDescent="0.25">
      <c r="A13" s="51">
        <v>6</v>
      </c>
      <c r="B13" s="30">
        <v>15</v>
      </c>
      <c r="C13" s="47" t="s">
        <v>78</v>
      </c>
      <c r="D13" s="88" t="s">
        <v>79</v>
      </c>
      <c r="E13" s="89" t="s">
        <v>80</v>
      </c>
      <c r="F13" s="89"/>
      <c r="G13" s="9" t="str">
        <f t="shared" si="0"/>
        <v>Шарков Юрий</v>
      </c>
      <c r="H13" s="9" t="str">
        <f t="shared" si="1"/>
        <v>D 150143</v>
      </c>
      <c r="I13" s="90" t="s">
        <v>56</v>
      </c>
    </row>
    <row r="14" spans="1:13" ht="16.5" thickBot="1" x14ac:dyDescent="0.3">
      <c r="A14" s="53">
        <v>7</v>
      </c>
      <c r="B14" s="31">
        <v>5</v>
      </c>
      <c r="C14" s="48" t="s">
        <v>83</v>
      </c>
      <c r="D14" s="91" t="s">
        <v>84</v>
      </c>
      <c r="E14" s="92" t="s">
        <v>8</v>
      </c>
      <c r="F14" s="92"/>
      <c r="G14" s="11" t="str">
        <f t="shared" si="0"/>
        <v>Игошин Виктор</v>
      </c>
      <c r="H14" s="11" t="str">
        <f t="shared" si="1"/>
        <v>Е 150455</v>
      </c>
      <c r="I14" s="93" t="s">
        <v>56</v>
      </c>
    </row>
    <row r="15" spans="1:13" hidden="1" x14ac:dyDescent="0.25">
      <c r="A15" s="112">
        <v>8</v>
      </c>
      <c r="B15" s="44"/>
      <c r="C15" s="46"/>
      <c r="D15" s="94"/>
      <c r="E15" s="95"/>
      <c r="F15" s="95"/>
      <c r="G15" s="38"/>
      <c r="H15" s="14"/>
      <c r="I15" s="96"/>
    </row>
    <row r="16" spans="1:13" hidden="1" x14ac:dyDescent="0.25">
      <c r="A16" s="52">
        <v>9</v>
      </c>
      <c r="B16" s="30"/>
      <c r="C16" s="47"/>
      <c r="D16" s="35"/>
      <c r="E16" s="36"/>
      <c r="F16" s="55"/>
      <c r="G16" s="17"/>
      <c r="H16" s="9"/>
      <c r="I16" s="37"/>
    </row>
    <row r="17" spans="1:11" hidden="1" x14ac:dyDescent="0.25">
      <c r="A17" s="51">
        <v>10</v>
      </c>
      <c r="B17" s="30"/>
      <c r="C17" s="47"/>
      <c r="D17" s="35"/>
      <c r="E17" s="36"/>
      <c r="F17" s="55"/>
      <c r="G17" s="17"/>
      <c r="H17" s="9"/>
      <c r="I17" s="37"/>
    </row>
    <row r="18" spans="1:11" hidden="1" x14ac:dyDescent="0.25">
      <c r="A18" s="52">
        <v>11</v>
      </c>
      <c r="B18" s="30"/>
      <c r="C18" s="47"/>
      <c r="D18" s="35"/>
      <c r="E18" s="36"/>
      <c r="F18" s="55"/>
      <c r="G18" s="17"/>
      <c r="H18" s="9"/>
      <c r="I18" s="20"/>
    </row>
    <row r="19" spans="1:11" hidden="1" x14ac:dyDescent="0.25">
      <c r="A19" s="51">
        <v>12</v>
      </c>
      <c r="B19" s="30"/>
      <c r="C19" s="47"/>
      <c r="D19" s="35"/>
      <c r="E19" s="36"/>
      <c r="F19" s="55"/>
      <c r="G19" s="17"/>
      <c r="H19" s="9"/>
      <c r="I19" s="37"/>
    </row>
    <row r="20" spans="1:11" hidden="1" x14ac:dyDescent="0.25">
      <c r="A20" s="52">
        <v>13</v>
      </c>
      <c r="B20" s="30"/>
      <c r="C20" s="47"/>
      <c r="D20" s="35"/>
      <c r="E20" s="36"/>
      <c r="F20" s="55"/>
      <c r="G20" s="17"/>
      <c r="H20" s="9"/>
      <c r="I20" s="20"/>
    </row>
    <row r="21" spans="1:11" hidden="1" x14ac:dyDescent="0.25">
      <c r="A21" s="51">
        <v>14</v>
      </c>
      <c r="B21" s="30"/>
      <c r="C21" s="47"/>
      <c r="D21" s="35"/>
      <c r="E21" s="36"/>
      <c r="F21" s="55"/>
      <c r="G21" s="17"/>
      <c r="H21" s="9"/>
      <c r="I21" s="37"/>
    </row>
    <row r="22" spans="1:11" hidden="1" x14ac:dyDescent="0.25">
      <c r="A22" s="52">
        <v>15</v>
      </c>
      <c r="B22" s="30"/>
      <c r="C22" s="47"/>
      <c r="D22" s="35"/>
      <c r="E22" s="36"/>
      <c r="F22" s="55"/>
      <c r="G22" s="17"/>
      <c r="H22" s="9"/>
      <c r="I22" s="20"/>
    </row>
    <row r="23" spans="1:11" hidden="1" x14ac:dyDescent="0.25">
      <c r="A23" s="51">
        <v>16</v>
      </c>
      <c r="B23" s="30"/>
      <c r="C23" s="47"/>
      <c r="D23" s="35"/>
      <c r="E23" s="36"/>
      <c r="F23" s="55"/>
      <c r="G23" s="17"/>
      <c r="H23" s="9"/>
      <c r="I23" s="37"/>
    </row>
    <row r="24" spans="1:11" ht="16.5" hidden="1" thickBot="1" x14ac:dyDescent="0.3">
      <c r="A24" s="53">
        <v>17</v>
      </c>
      <c r="B24" s="31"/>
      <c r="C24" s="48"/>
      <c r="D24" s="32"/>
      <c r="E24" s="33"/>
      <c r="F24" s="58"/>
      <c r="G24" s="21"/>
      <c r="H24" s="11"/>
      <c r="I24" s="34"/>
    </row>
    <row r="25" spans="1:11" ht="15" customHeight="1" thickBot="1" x14ac:dyDescent="0.3">
      <c r="A25" s="80"/>
      <c r="B25" s="118" t="s">
        <v>32</v>
      </c>
      <c r="C25" s="118"/>
      <c r="D25" s="83">
        <f>COUNT(B8:B24)</f>
        <v>7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/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73" t="s">
        <v>121</v>
      </c>
      <c r="I29" s="73"/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/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73" t="s">
        <v>122</v>
      </c>
      <c r="I31" s="73"/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/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73" t="s">
        <v>123</v>
      </c>
      <c r="I33" s="73"/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sortState ref="B9:H25">
    <sortCondition ref="B9:B25"/>
  </sortState>
  <mergeCells count="10">
    <mergeCell ref="C5:G5"/>
    <mergeCell ref="B25:C25"/>
    <mergeCell ref="C1:G1"/>
    <mergeCell ref="C2:G2"/>
    <mergeCell ref="A1:B2"/>
    <mergeCell ref="A3:C3"/>
    <mergeCell ref="D3:G3"/>
    <mergeCell ref="H3:I3"/>
    <mergeCell ref="H1:I1"/>
    <mergeCell ref="H2:I2"/>
  </mergeCells>
  <pageMargins left="0.45" right="0" top="0.39" bottom="0" header="0.51181102362204722" footer="0.51181102362204722"/>
  <pageSetup paperSize="9" scale="8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  <pageSetUpPr fitToPage="1"/>
  </sheetPr>
  <dimension ref="A1:M34"/>
  <sheetViews>
    <sheetView view="pageBreakPreview" zoomScale="70" zoomScaleSheetLayoutView="70" workbookViewId="0">
      <selection activeCell="D3" sqref="D3:G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15.28515625" style="4" customWidth="1"/>
    <col min="7" max="7" width="23.42578125" style="4" customWidth="1"/>
    <col min="8" max="8" width="16.71093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44" t="s">
        <v>19</v>
      </c>
      <c r="I1" s="144"/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45" t="e">
        <f>#REF!</f>
        <v>#REF!</v>
      </c>
      <c r="I2" s="145"/>
      <c r="J2" s="2"/>
      <c r="K2" s="2"/>
      <c r="L2" s="2"/>
      <c r="M2" s="2"/>
    </row>
    <row r="3" spans="1:13" ht="27" customHeight="1" x14ac:dyDescent="0.3">
      <c r="A3" s="123" t="s">
        <v>18</v>
      </c>
      <c r="B3" s="123"/>
      <c r="C3" s="123"/>
      <c r="D3" s="124" t="s">
        <v>166</v>
      </c>
      <c r="E3" s="124"/>
      <c r="F3" s="124"/>
      <c r="G3" s="124"/>
      <c r="H3" s="157" t="s">
        <v>161</v>
      </c>
      <c r="I3" s="157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42175.445833333331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x14ac:dyDescent="0.25">
      <c r="A8" s="50">
        <v>1</v>
      </c>
      <c r="B8" s="29">
        <v>80</v>
      </c>
      <c r="C8" s="114" t="s">
        <v>44</v>
      </c>
      <c r="D8" s="97" t="s">
        <v>45</v>
      </c>
      <c r="E8" s="98" t="s">
        <v>46</v>
      </c>
      <c r="F8" s="98" t="s">
        <v>17</v>
      </c>
      <c r="G8" s="115" t="str">
        <f>C8</f>
        <v>Харченко Евгений</v>
      </c>
      <c r="H8" s="23" t="str">
        <f>D8</f>
        <v>D 150731</v>
      </c>
      <c r="I8" s="99" t="s">
        <v>48</v>
      </c>
    </row>
    <row r="9" spans="1:13" ht="15.75" customHeight="1" x14ac:dyDescent="0.25">
      <c r="A9" s="51">
        <v>2</v>
      </c>
      <c r="B9" s="30">
        <v>55</v>
      </c>
      <c r="C9" s="47" t="s">
        <v>50</v>
      </c>
      <c r="D9" s="88" t="s">
        <v>51</v>
      </c>
      <c r="E9" s="89" t="s">
        <v>46</v>
      </c>
      <c r="F9" s="89" t="s">
        <v>52</v>
      </c>
      <c r="G9" s="111" t="str">
        <f t="shared" ref="G9:G15" si="0">C9</f>
        <v>Усов Игорь</v>
      </c>
      <c r="H9" s="9" t="str">
        <f t="shared" ref="H9:H15" si="1">D9</f>
        <v>D 151686</v>
      </c>
      <c r="I9" s="20" t="s">
        <v>85</v>
      </c>
    </row>
    <row r="10" spans="1:13" x14ac:dyDescent="0.25">
      <c r="A10" s="112">
        <v>3</v>
      </c>
      <c r="B10" s="30">
        <v>41</v>
      </c>
      <c r="C10" s="47" t="s">
        <v>86</v>
      </c>
      <c r="D10" s="88" t="s">
        <v>87</v>
      </c>
      <c r="E10" s="89" t="s">
        <v>88</v>
      </c>
      <c r="F10" s="89"/>
      <c r="G10" s="111" t="str">
        <f t="shared" si="0"/>
        <v>Шакиров Александр</v>
      </c>
      <c r="H10" s="9" t="str">
        <f t="shared" si="1"/>
        <v>D 150249</v>
      </c>
      <c r="I10" s="90" t="s">
        <v>89</v>
      </c>
    </row>
    <row r="11" spans="1:13" x14ac:dyDescent="0.25">
      <c r="A11" s="51">
        <v>4</v>
      </c>
      <c r="B11" s="30">
        <v>57</v>
      </c>
      <c r="C11" s="47" t="s">
        <v>90</v>
      </c>
      <c r="D11" s="88" t="s">
        <v>91</v>
      </c>
      <c r="E11" s="89" t="s">
        <v>92</v>
      </c>
      <c r="F11" s="89"/>
      <c r="G11" s="111" t="str">
        <f t="shared" si="0"/>
        <v>Тришкин  Николай</v>
      </c>
      <c r="H11" s="9" t="str">
        <f t="shared" si="1"/>
        <v>D 150157</v>
      </c>
      <c r="I11" s="90" t="s">
        <v>48</v>
      </c>
    </row>
    <row r="12" spans="1:13" x14ac:dyDescent="0.25">
      <c r="A12" s="112">
        <v>5</v>
      </c>
      <c r="B12" s="30">
        <v>56</v>
      </c>
      <c r="C12" s="47" t="s">
        <v>94</v>
      </c>
      <c r="D12" s="88" t="s">
        <v>95</v>
      </c>
      <c r="E12" s="89" t="s">
        <v>8</v>
      </c>
      <c r="F12" s="89" t="s">
        <v>52</v>
      </c>
      <c r="G12" s="111" t="str">
        <f t="shared" si="0"/>
        <v>Руцинский Андрей</v>
      </c>
      <c r="H12" s="9" t="str">
        <f t="shared" si="1"/>
        <v>D 150156</v>
      </c>
      <c r="I12" s="20" t="s">
        <v>93</v>
      </c>
    </row>
    <row r="13" spans="1:13" x14ac:dyDescent="0.25">
      <c r="A13" s="51">
        <v>6</v>
      </c>
      <c r="B13" s="30">
        <v>15</v>
      </c>
      <c r="C13" s="47" t="s">
        <v>96</v>
      </c>
      <c r="D13" s="88" t="s">
        <v>97</v>
      </c>
      <c r="E13" s="89" t="s">
        <v>98</v>
      </c>
      <c r="F13" s="89"/>
      <c r="G13" s="111" t="str">
        <f t="shared" si="0"/>
        <v>Фабрициус Виктор</v>
      </c>
      <c r="H13" s="9" t="str">
        <f t="shared" si="1"/>
        <v>D 150734</v>
      </c>
      <c r="I13" s="90" t="s">
        <v>99</v>
      </c>
    </row>
    <row r="14" spans="1:13" x14ac:dyDescent="0.25">
      <c r="A14" s="112">
        <v>7</v>
      </c>
      <c r="B14" s="30">
        <v>5</v>
      </c>
      <c r="C14" s="47" t="s">
        <v>81</v>
      </c>
      <c r="D14" s="88" t="s">
        <v>82</v>
      </c>
      <c r="E14" s="89" t="s">
        <v>46</v>
      </c>
      <c r="F14" s="89"/>
      <c r="G14" s="111" t="str">
        <f t="shared" si="0"/>
        <v>Бутаков Олег</v>
      </c>
      <c r="H14" s="9" t="str">
        <f t="shared" si="1"/>
        <v>D 150742</v>
      </c>
      <c r="I14" s="90" t="s">
        <v>100</v>
      </c>
    </row>
    <row r="15" spans="1:13" ht="31.5" x14ac:dyDescent="0.25">
      <c r="A15" s="51">
        <v>8</v>
      </c>
      <c r="B15" s="30">
        <v>81</v>
      </c>
      <c r="C15" s="47" t="s">
        <v>101</v>
      </c>
      <c r="D15" s="88" t="s">
        <v>102</v>
      </c>
      <c r="E15" s="89" t="s">
        <v>8</v>
      </c>
      <c r="F15" s="89"/>
      <c r="G15" s="111" t="str">
        <f t="shared" si="0"/>
        <v>Гороховцев Владимир</v>
      </c>
      <c r="H15" s="9" t="str">
        <f t="shared" si="1"/>
        <v>D 151684</v>
      </c>
      <c r="I15" s="90" t="s">
        <v>93</v>
      </c>
    </row>
    <row r="16" spans="1:13" ht="32.25" thickBot="1" x14ac:dyDescent="0.3">
      <c r="A16" s="53">
        <v>9</v>
      </c>
      <c r="B16" s="31">
        <v>50</v>
      </c>
      <c r="C16" s="48" t="s">
        <v>68</v>
      </c>
      <c r="D16" s="91" t="s">
        <v>69</v>
      </c>
      <c r="E16" s="92" t="s">
        <v>41</v>
      </c>
      <c r="F16" s="92"/>
      <c r="G16" s="21" t="s">
        <v>111</v>
      </c>
      <c r="H16" s="11">
        <v>150121</v>
      </c>
      <c r="I16" s="93" t="s">
        <v>64</v>
      </c>
    </row>
    <row r="17" spans="1:11" hidden="1" x14ac:dyDescent="0.25">
      <c r="A17" s="112">
        <v>10</v>
      </c>
      <c r="B17" s="44"/>
      <c r="C17" s="46"/>
      <c r="D17" s="94"/>
      <c r="E17" s="95"/>
      <c r="F17" s="95"/>
      <c r="G17" s="38"/>
      <c r="H17" s="14"/>
      <c r="I17" s="96"/>
    </row>
    <row r="18" spans="1:11" hidden="1" x14ac:dyDescent="0.25">
      <c r="A18" s="52">
        <v>11</v>
      </c>
      <c r="B18" s="30"/>
      <c r="C18" s="47"/>
      <c r="D18" s="54"/>
      <c r="E18" s="55"/>
      <c r="F18" s="55"/>
      <c r="G18" s="17"/>
      <c r="H18" s="9"/>
      <c r="I18" s="20"/>
    </row>
    <row r="19" spans="1:11" hidden="1" x14ac:dyDescent="0.25">
      <c r="A19" s="51">
        <v>12</v>
      </c>
      <c r="B19" s="30"/>
      <c r="C19" s="47"/>
      <c r="D19" s="54"/>
      <c r="E19" s="55"/>
      <c r="F19" s="55"/>
      <c r="G19" s="17"/>
      <c r="H19" s="9"/>
      <c r="I19" s="56"/>
    </row>
    <row r="20" spans="1:11" hidden="1" x14ac:dyDescent="0.25">
      <c r="A20" s="52">
        <v>13</v>
      </c>
      <c r="B20" s="30"/>
      <c r="C20" s="47"/>
      <c r="D20" s="54"/>
      <c r="E20" s="55"/>
      <c r="F20" s="55"/>
      <c r="G20" s="17"/>
      <c r="H20" s="9"/>
      <c r="I20" s="20"/>
    </row>
    <row r="21" spans="1:11" hidden="1" x14ac:dyDescent="0.25">
      <c r="A21" s="51">
        <v>14</v>
      </c>
      <c r="B21" s="30"/>
      <c r="C21" s="47"/>
      <c r="D21" s="54"/>
      <c r="E21" s="55"/>
      <c r="F21" s="55"/>
      <c r="G21" s="17"/>
      <c r="H21" s="9"/>
      <c r="I21" s="56"/>
    </row>
    <row r="22" spans="1:11" hidden="1" x14ac:dyDescent="0.25">
      <c r="A22" s="52">
        <v>15</v>
      </c>
      <c r="B22" s="30"/>
      <c r="C22" s="47"/>
      <c r="D22" s="54"/>
      <c r="E22" s="55"/>
      <c r="F22" s="55"/>
      <c r="G22" s="17"/>
      <c r="H22" s="9"/>
      <c r="I22" s="20"/>
    </row>
    <row r="23" spans="1:11" hidden="1" x14ac:dyDescent="0.25">
      <c r="A23" s="51">
        <v>16</v>
      </c>
      <c r="B23" s="30"/>
      <c r="C23" s="47"/>
      <c r="D23" s="54"/>
      <c r="E23" s="55"/>
      <c r="F23" s="55"/>
      <c r="G23" s="17"/>
      <c r="H23" s="9"/>
      <c r="I23" s="56"/>
    </row>
    <row r="24" spans="1:11" ht="16.5" hidden="1" thickBot="1" x14ac:dyDescent="0.3">
      <c r="A24" s="53">
        <v>17</v>
      </c>
      <c r="B24" s="31"/>
      <c r="C24" s="48"/>
      <c r="D24" s="57"/>
      <c r="E24" s="58"/>
      <c r="F24" s="58"/>
      <c r="G24" s="21"/>
      <c r="H24" s="11"/>
      <c r="I24" s="59"/>
    </row>
    <row r="25" spans="1:11" ht="15" customHeight="1" thickBot="1" x14ac:dyDescent="0.3">
      <c r="A25" s="80"/>
      <c r="B25" s="118" t="s">
        <v>32</v>
      </c>
      <c r="C25" s="118"/>
      <c r="D25" s="83">
        <f>COUNT(B8:B24)</f>
        <v>9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/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73" t="s">
        <v>121</v>
      </c>
      <c r="I29" s="73"/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/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73" t="s">
        <v>122</v>
      </c>
      <c r="I31" s="73"/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/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73" t="s">
        <v>123</v>
      </c>
      <c r="I33" s="73"/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mergeCells count="10">
    <mergeCell ref="C5:G5"/>
    <mergeCell ref="B25:C25"/>
    <mergeCell ref="A1:B2"/>
    <mergeCell ref="C1:G1"/>
    <mergeCell ref="C2:G2"/>
    <mergeCell ref="A3:C3"/>
    <mergeCell ref="D3:G3"/>
    <mergeCell ref="H3:I3"/>
    <mergeCell ref="H1:I1"/>
    <mergeCell ref="H2:I2"/>
  </mergeCells>
  <pageMargins left="0.45" right="0" top="0.39" bottom="0" header="0.51181102362204722" footer="0.51181102362204722"/>
  <pageSetup paperSize="9" scale="84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  <pageSetUpPr fitToPage="1"/>
  </sheetPr>
  <dimension ref="A1:M34"/>
  <sheetViews>
    <sheetView view="pageBreakPreview" topLeftCell="A7" zoomScale="70" zoomScaleSheetLayoutView="70" workbookViewId="0">
      <selection activeCell="D3" sqref="D3:G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7" width="25.28515625" style="4" customWidth="1"/>
    <col min="8" max="8" width="16.71093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44" t="s">
        <v>19</v>
      </c>
      <c r="I1" s="144"/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45" t="e">
        <f>#REF!</f>
        <v>#REF!</v>
      </c>
      <c r="I2" s="145"/>
      <c r="J2" s="2"/>
      <c r="K2" s="2"/>
      <c r="L2" s="2"/>
      <c r="M2" s="2"/>
    </row>
    <row r="3" spans="1:13" ht="27" customHeight="1" x14ac:dyDescent="0.3">
      <c r="A3" s="123" t="s">
        <v>18</v>
      </c>
      <c r="B3" s="123"/>
      <c r="C3" s="123"/>
      <c r="D3" s="124" t="s">
        <v>25</v>
      </c>
      <c r="E3" s="124"/>
      <c r="F3" s="124"/>
      <c r="G3" s="124"/>
      <c r="H3" s="157" t="s">
        <v>160</v>
      </c>
      <c r="I3" s="157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42175.445833333331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x14ac:dyDescent="0.25">
      <c r="A8" s="50">
        <v>1</v>
      </c>
      <c r="B8" s="29">
        <v>78</v>
      </c>
      <c r="C8" s="114" t="s">
        <v>103</v>
      </c>
      <c r="D8" s="97" t="s">
        <v>118</v>
      </c>
      <c r="E8" s="98" t="s">
        <v>8</v>
      </c>
      <c r="F8" s="98" t="s">
        <v>17</v>
      </c>
      <c r="G8" s="190" t="str">
        <f>C8</f>
        <v>Куманек Николай</v>
      </c>
      <c r="H8" s="23" t="str">
        <f>D8</f>
        <v>D 150167</v>
      </c>
      <c r="I8" s="99" t="s">
        <v>11</v>
      </c>
    </row>
    <row r="9" spans="1:13" ht="15.75" customHeight="1" x14ac:dyDescent="0.25">
      <c r="A9" s="51">
        <v>2</v>
      </c>
      <c r="B9" s="30">
        <v>7</v>
      </c>
      <c r="C9" s="47" t="s">
        <v>14</v>
      </c>
      <c r="D9" s="88" t="s">
        <v>117</v>
      </c>
      <c r="E9" s="89" t="s">
        <v>8</v>
      </c>
      <c r="F9" s="89" t="s">
        <v>17</v>
      </c>
      <c r="G9" s="109" t="str">
        <f t="shared" ref="G9:G13" si="0">C9</f>
        <v>Панафидин Антон</v>
      </c>
      <c r="H9" s="9" t="str">
        <f t="shared" ref="H9:H13" si="1">D9</f>
        <v>D 150166</v>
      </c>
      <c r="I9" s="20" t="s">
        <v>11</v>
      </c>
    </row>
    <row r="10" spans="1:13" x14ac:dyDescent="0.25">
      <c r="A10" s="112">
        <v>3</v>
      </c>
      <c r="B10" s="30">
        <v>55</v>
      </c>
      <c r="C10" s="47" t="s">
        <v>13</v>
      </c>
      <c r="D10" s="88" t="s">
        <v>116</v>
      </c>
      <c r="E10" s="89" t="s">
        <v>8</v>
      </c>
      <c r="F10" s="89"/>
      <c r="G10" s="109" t="str">
        <f t="shared" si="0"/>
        <v>Тринько Антон</v>
      </c>
      <c r="H10" s="9" t="str">
        <f t="shared" si="1"/>
        <v>D 150175</v>
      </c>
      <c r="I10" s="90" t="s">
        <v>11</v>
      </c>
    </row>
    <row r="11" spans="1:13" x14ac:dyDescent="0.25">
      <c r="A11" s="51">
        <v>4</v>
      </c>
      <c r="B11" s="30">
        <v>72</v>
      </c>
      <c r="C11" s="47" t="s">
        <v>12</v>
      </c>
      <c r="D11" s="88" t="s">
        <v>15</v>
      </c>
      <c r="E11" s="89" t="s">
        <v>8</v>
      </c>
      <c r="F11" s="89" t="s">
        <v>17</v>
      </c>
      <c r="G11" s="109" t="str">
        <f t="shared" si="0"/>
        <v>Терлеев Константин</v>
      </c>
      <c r="H11" s="9" t="str">
        <f t="shared" si="1"/>
        <v>Е 150454</v>
      </c>
      <c r="I11" s="90" t="s">
        <v>11</v>
      </c>
    </row>
    <row r="12" spans="1:13" x14ac:dyDescent="0.25">
      <c r="A12" s="112">
        <v>5</v>
      </c>
      <c r="B12" s="30">
        <v>1</v>
      </c>
      <c r="C12" s="47" t="s">
        <v>104</v>
      </c>
      <c r="D12" s="88" t="s">
        <v>113</v>
      </c>
      <c r="E12" s="89" t="s">
        <v>114</v>
      </c>
      <c r="F12" s="89"/>
      <c r="G12" s="109" t="str">
        <f t="shared" si="0"/>
        <v>Щетинин Александр</v>
      </c>
      <c r="H12" s="9" t="str">
        <f t="shared" si="1"/>
        <v>Е 157877</v>
      </c>
      <c r="I12" s="20" t="s">
        <v>115</v>
      </c>
    </row>
    <row r="13" spans="1:13" ht="16.5" thickBot="1" x14ac:dyDescent="0.3">
      <c r="A13" s="116">
        <v>6</v>
      </c>
      <c r="B13" s="31">
        <v>31</v>
      </c>
      <c r="C13" s="48" t="s">
        <v>10</v>
      </c>
      <c r="D13" s="91" t="s">
        <v>16</v>
      </c>
      <c r="E13" s="92" t="s">
        <v>8</v>
      </c>
      <c r="F13" s="92" t="s">
        <v>17</v>
      </c>
      <c r="G13" s="191" t="str">
        <f t="shared" si="0"/>
        <v>Мирюгин Анатолий</v>
      </c>
      <c r="H13" s="11" t="str">
        <f t="shared" si="1"/>
        <v>Е 150461</v>
      </c>
      <c r="I13" s="93" t="s">
        <v>11</v>
      </c>
    </row>
    <row r="14" spans="1:13" hidden="1" x14ac:dyDescent="0.25">
      <c r="A14" s="52">
        <v>7</v>
      </c>
      <c r="B14" s="44"/>
      <c r="C14" s="46"/>
      <c r="D14" s="94"/>
      <c r="E14" s="95"/>
      <c r="F14" s="95"/>
      <c r="G14" s="38"/>
      <c r="H14" s="14"/>
      <c r="I14" s="96"/>
    </row>
    <row r="15" spans="1:13" hidden="1" x14ac:dyDescent="0.25">
      <c r="A15" s="51">
        <v>8</v>
      </c>
      <c r="B15" s="30"/>
      <c r="C15" s="47"/>
      <c r="D15" s="54"/>
      <c r="E15" s="55"/>
      <c r="F15" s="55"/>
      <c r="G15" s="17"/>
      <c r="H15" s="9"/>
      <c r="I15" s="56"/>
    </row>
    <row r="16" spans="1:13" hidden="1" x14ac:dyDescent="0.25">
      <c r="A16" s="52">
        <v>9</v>
      </c>
      <c r="B16" s="30"/>
      <c r="C16" s="47"/>
      <c r="D16" s="54"/>
      <c r="E16" s="55"/>
      <c r="F16" s="55"/>
      <c r="G16" s="17"/>
      <c r="H16" s="9"/>
      <c r="I16" s="56"/>
    </row>
    <row r="17" spans="1:11" hidden="1" x14ac:dyDescent="0.25">
      <c r="A17" s="51">
        <v>10</v>
      </c>
      <c r="B17" s="30"/>
      <c r="C17" s="47"/>
      <c r="D17" s="54"/>
      <c r="E17" s="55"/>
      <c r="F17" s="55"/>
      <c r="G17" s="17"/>
      <c r="H17" s="9"/>
      <c r="I17" s="56"/>
    </row>
    <row r="18" spans="1:11" hidden="1" x14ac:dyDescent="0.25">
      <c r="A18" s="52">
        <v>11</v>
      </c>
      <c r="B18" s="30"/>
      <c r="C18" s="47"/>
      <c r="D18" s="54"/>
      <c r="E18" s="55"/>
      <c r="F18" s="55"/>
      <c r="G18" s="17"/>
      <c r="H18" s="9"/>
      <c r="I18" s="20"/>
    </row>
    <row r="19" spans="1:11" hidden="1" x14ac:dyDescent="0.25">
      <c r="A19" s="51">
        <v>12</v>
      </c>
      <c r="B19" s="30"/>
      <c r="C19" s="47"/>
      <c r="D19" s="54"/>
      <c r="E19" s="55"/>
      <c r="F19" s="55"/>
      <c r="G19" s="17"/>
      <c r="H19" s="9"/>
      <c r="I19" s="56"/>
    </row>
    <row r="20" spans="1:11" hidden="1" x14ac:dyDescent="0.25">
      <c r="A20" s="52">
        <v>13</v>
      </c>
      <c r="B20" s="30"/>
      <c r="C20" s="47"/>
      <c r="D20" s="54"/>
      <c r="E20" s="55"/>
      <c r="F20" s="55"/>
      <c r="G20" s="17"/>
      <c r="H20" s="9"/>
      <c r="I20" s="20"/>
    </row>
    <row r="21" spans="1:11" hidden="1" x14ac:dyDescent="0.25">
      <c r="A21" s="51">
        <v>14</v>
      </c>
      <c r="B21" s="30"/>
      <c r="C21" s="47"/>
      <c r="D21" s="54"/>
      <c r="E21" s="55"/>
      <c r="F21" s="55"/>
      <c r="G21" s="17"/>
      <c r="H21" s="9"/>
      <c r="I21" s="56"/>
    </row>
    <row r="22" spans="1:11" hidden="1" x14ac:dyDescent="0.25">
      <c r="A22" s="52">
        <v>15</v>
      </c>
      <c r="B22" s="30"/>
      <c r="C22" s="47"/>
      <c r="D22" s="54"/>
      <c r="E22" s="55"/>
      <c r="F22" s="55"/>
      <c r="G22" s="17"/>
      <c r="H22" s="9"/>
      <c r="I22" s="20"/>
    </row>
    <row r="23" spans="1:11" hidden="1" x14ac:dyDescent="0.25">
      <c r="A23" s="51">
        <v>16</v>
      </c>
      <c r="B23" s="30"/>
      <c r="C23" s="47"/>
      <c r="D23" s="54"/>
      <c r="E23" s="55"/>
      <c r="F23" s="55"/>
      <c r="G23" s="17"/>
      <c r="H23" s="9"/>
      <c r="I23" s="56"/>
    </row>
    <row r="24" spans="1:11" ht="16.5" hidden="1" thickBot="1" x14ac:dyDescent="0.3">
      <c r="A24" s="53">
        <v>17</v>
      </c>
      <c r="B24" s="31"/>
      <c r="C24" s="48"/>
      <c r="D24" s="57"/>
      <c r="E24" s="58"/>
      <c r="F24" s="58"/>
      <c r="G24" s="21"/>
      <c r="H24" s="11"/>
      <c r="I24" s="59"/>
    </row>
    <row r="25" spans="1:11" ht="15" customHeight="1" thickBot="1" x14ac:dyDescent="0.3">
      <c r="A25" s="80"/>
      <c r="B25" s="118" t="s">
        <v>32</v>
      </c>
      <c r="C25" s="118"/>
      <c r="D25" s="83">
        <f>COUNT(B8:B24)</f>
        <v>6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/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73" t="s">
        <v>121</v>
      </c>
      <c r="I29" s="73"/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/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73" t="s">
        <v>122</v>
      </c>
      <c r="I31" s="73"/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/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73" t="s">
        <v>123</v>
      </c>
      <c r="I33" s="73"/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mergeCells count="10">
    <mergeCell ref="C5:G5"/>
    <mergeCell ref="B25:C25"/>
    <mergeCell ref="A1:B2"/>
    <mergeCell ref="C1:G1"/>
    <mergeCell ref="C2:G2"/>
    <mergeCell ref="A3:C3"/>
    <mergeCell ref="D3:G3"/>
    <mergeCell ref="H3:I3"/>
    <mergeCell ref="H1:I1"/>
    <mergeCell ref="H2:I2"/>
  </mergeCells>
  <pageMargins left="0.45" right="0" top="0.39" bottom="0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  <pageSetUpPr fitToPage="1"/>
  </sheetPr>
  <dimension ref="A1:M34"/>
  <sheetViews>
    <sheetView view="pageBreakPreview" topLeftCell="A4" zoomScale="70" zoomScaleSheetLayoutView="70" workbookViewId="0">
      <selection activeCell="D3" sqref="D3:G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7" width="25.42578125" style="4" customWidth="1"/>
    <col min="8" max="8" width="16.71093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21"/>
      <c r="I1" s="74" t="s">
        <v>19</v>
      </c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21"/>
      <c r="I2" s="75" t="e">
        <f>#REF!</f>
        <v>#REF!</v>
      </c>
      <c r="J2" s="2"/>
      <c r="K2" s="2"/>
      <c r="L2" s="2"/>
      <c r="M2" s="2"/>
    </row>
    <row r="3" spans="1:13" ht="27" customHeight="1" x14ac:dyDescent="0.3">
      <c r="A3" s="123" t="e">
        <f>#REF!</f>
        <v>#REF!</v>
      </c>
      <c r="B3" s="123"/>
      <c r="C3" s="123"/>
      <c r="D3" s="124" t="s">
        <v>24</v>
      </c>
      <c r="E3" s="124"/>
      <c r="F3" s="124"/>
      <c r="G3" s="124"/>
      <c r="H3" s="157" t="s">
        <v>162</v>
      </c>
      <c r="I3" s="157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42175.659722222219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ht="31.5" x14ac:dyDescent="0.25">
      <c r="A8" s="50">
        <v>1</v>
      </c>
      <c r="B8" s="29">
        <v>23</v>
      </c>
      <c r="C8" s="114" t="s">
        <v>132</v>
      </c>
      <c r="D8" s="97" t="s">
        <v>133</v>
      </c>
      <c r="E8" s="98" t="s">
        <v>8</v>
      </c>
      <c r="F8" s="98" t="s">
        <v>134</v>
      </c>
      <c r="G8" s="115" t="s">
        <v>126</v>
      </c>
      <c r="H8" s="23">
        <v>150110</v>
      </c>
      <c r="I8" s="99" t="s">
        <v>135</v>
      </c>
    </row>
    <row r="9" spans="1:13" ht="15.75" customHeight="1" x14ac:dyDescent="0.25">
      <c r="A9" s="51">
        <v>2</v>
      </c>
      <c r="B9" s="30">
        <v>17</v>
      </c>
      <c r="C9" s="47" t="s">
        <v>136</v>
      </c>
      <c r="D9" s="88" t="s">
        <v>137</v>
      </c>
      <c r="E9" s="95" t="s">
        <v>8</v>
      </c>
      <c r="F9" s="89" t="s">
        <v>134</v>
      </c>
      <c r="G9" s="38" t="s">
        <v>126</v>
      </c>
      <c r="H9" s="14">
        <v>150110</v>
      </c>
      <c r="I9" s="96" t="s">
        <v>135</v>
      </c>
    </row>
    <row r="10" spans="1:13" x14ac:dyDescent="0.25">
      <c r="A10" s="112">
        <v>3</v>
      </c>
      <c r="B10" s="49">
        <v>41</v>
      </c>
      <c r="C10" s="47" t="s">
        <v>140</v>
      </c>
      <c r="D10" s="170" t="s">
        <v>154</v>
      </c>
      <c r="E10" s="10" t="s">
        <v>88</v>
      </c>
      <c r="F10" s="10"/>
      <c r="G10" s="18" t="s">
        <v>86</v>
      </c>
      <c r="H10" s="19" t="s">
        <v>87</v>
      </c>
      <c r="I10" s="171" t="s">
        <v>135</v>
      </c>
    </row>
    <row r="11" spans="1:13" x14ac:dyDescent="0.25">
      <c r="A11" s="51">
        <v>3</v>
      </c>
      <c r="B11" s="30">
        <v>9</v>
      </c>
      <c r="C11" s="47" t="s">
        <v>148</v>
      </c>
      <c r="D11" s="88" t="s">
        <v>151</v>
      </c>
      <c r="E11" s="89" t="s">
        <v>41</v>
      </c>
      <c r="F11" s="89"/>
      <c r="G11" s="111" t="s">
        <v>153</v>
      </c>
      <c r="H11" s="9">
        <v>152267</v>
      </c>
      <c r="I11" s="90" t="s">
        <v>135</v>
      </c>
    </row>
    <row r="12" spans="1:13" ht="16.5" thickBot="1" x14ac:dyDescent="0.3">
      <c r="A12" s="53">
        <v>4</v>
      </c>
      <c r="B12" s="31">
        <v>5</v>
      </c>
      <c r="C12" s="48" t="s">
        <v>149</v>
      </c>
      <c r="D12" s="91" t="s">
        <v>150</v>
      </c>
      <c r="E12" s="92" t="s">
        <v>41</v>
      </c>
      <c r="F12" s="92" t="s">
        <v>134</v>
      </c>
      <c r="G12" s="21" t="s">
        <v>152</v>
      </c>
      <c r="H12" s="11">
        <v>152266</v>
      </c>
      <c r="I12" s="182" t="s">
        <v>135</v>
      </c>
    </row>
    <row r="13" spans="1:13" hidden="1" x14ac:dyDescent="0.25">
      <c r="A13" s="112">
        <v>5</v>
      </c>
      <c r="B13" s="44"/>
      <c r="C13" s="46"/>
      <c r="D13" s="94"/>
      <c r="E13" s="95"/>
      <c r="F13" s="95"/>
      <c r="G13" s="38"/>
      <c r="H13" s="14"/>
      <c r="I13" s="96"/>
    </row>
    <row r="14" spans="1:13" hidden="1" x14ac:dyDescent="0.25">
      <c r="A14" s="52">
        <v>6</v>
      </c>
      <c r="B14" s="30"/>
      <c r="C14" s="47"/>
      <c r="D14" s="54"/>
      <c r="E14" s="55"/>
      <c r="F14" s="55"/>
      <c r="G14" s="17"/>
      <c r="H14" s="9"/>
      <c r="I14" s="56"/>
    </row>
    <row r="15" spans="1:13" hidden="1" x14ac:dyDescent="0.25">
      <c r="A15" s="51">
        <v>7</v>
      </c>
      <c r="B15" s="30"/>
      <c r="C15" s="47"/>
      <c r="D15" s="54"/>
      <c r="E15" s="55"/>
      <c r="F15" s="55"/>
      <c r="G15" s="17"/>
      <c r="H15" s="9"/>
      <c r="I15" s="56"/>
    </row>
    <row r="16" spans="1:13" hidden="1" x14ac:dyDescent="0.25">
      <c r="A16" s="52">
        <v>8</v>
      </c>
      <c r="B16" s="30"/>
      <c r="C16" s="47"/>
      <c r="D16" s="54"/>
      <c r="E16" s="55"/>
      <c r="F16" s="55"/>
      <c r="G16" s="17"/>
      <c r="H16" s="9"/>
      <c r="I16" s="56"/>
    </row>
    <row r="17" spans="1:11" hidden="1" x14ac:dyDescent="0.25">
      <c r="A17" s="51">
        <v>9</v>
      </c>
      <c r="B17" s="30"/>
      <c r="C17" s="47"/>
      <c r="D17" s="54"/>
      <c r="E17" s="55"/>
      <c r="F17" s="55"/>
      <c r="G17" s="17"/>
      <c r="H17" s="9"/>
      <c r="I17" s="56"/>
    </row>
    <row r="18" spans="1:11" hidden="1" x14ac:dyDescent="0.25">
      <c r="A18" s="52">
        <v>10</v>
      </c>
      <c r="B18" s="30"/>
      <c r="C18" s="47"/>
      <c r="D18" s="54"/>
      <c r="E18" s="55"/>
      <c r="F18" s="55"/>
      <c r="G18" s="17"/>
      <c r="H18" s="9"/>
      <c r="I18" s="20"/>
    </row>
    <row r="19" spans="1:11" hidden="1" x14ac:dyDescent="0.25">
      <c r="A19" s="51">
        <v>11</v>
      </c>
      <c r="B19" s="30"/>
      <c r="C19" s="47"/>
      <c r="D19" s="54"/>
      <c r="E19" s="55"/>
      <c r="F19" s="55"/>
      <c r="G19" s="17"/>
      <c r="H19" s="9"/>
      <c r="I19" s="56"/>
    </row>
    <row r="20" spans="1:11" hidden="1" x14ac:dyDescent="0.25">
      <c r="A20" s="52">
        <v>12</v>
      </c>
      <c r="B20" s="30"/>
      <c r="C20" s="47"/>
      <c r="D20" s="54"/>
      <c r="E20" s="55"/>
      <c r="F20" s="55"/>
      <c r="G20" s="17"/>
      <c r="H20" s="9"/>
      <c r="I20" s="20"/>
    </row>
    <row r="21" spans="1:11" hidden="1" x14ac:dyDescent="0.25">
      <c r="A21" s="51">
        <v>13</v>
      </c>
      <c r="B21" s="30"/>
      <c r="C21" s="47"/>
      <c r="D21" s="54"/>
      <c r="E21" s="55"/>
      <c r="F21" s="55"/>
      <c r="G21" s="17"/>
      <c r="H21" s="9"/>
      <c r="I21" s="56"/>
    </row>
    <row r="22" spans="1:11" hidden="1" x14ac:dyDescent="0.25">
      <c r="A22" s="52">
        <v>14</v>
      </c>
      <c r="B22" s="30"/>
      <c r="C22" s="47"/>
      <c r="D22" s="54"/>
      <c r="E22" s="55"/>
      <c r="F22" s="55"/>
      <c r="G22" s="17"/>
      <c r="H22" s="9"/>
      <c r="I22" s="20"/>
    </row>
    <row r="23" spans="1:11" hidden="1" x14ac:dyDescent="0.25">
      <c r="A23" s="51">
        <v>15</v>
      </c>
      <c r="B23" s="30"/>
      <c r="C23" s="47"/>
      <c r="D23" s="54"/>
      <c r="E23" s="55"/>
      <c r="F23" s="55"/>
      <c r="G23" s="17"/>
      <c r="H23" s="9"/>
      <c r="I23" s="56"/>
    </row>
    <row r="24" spans="1:11" ht="16.5" hidden="1" thickBot="1" x14ac:dyDescent="0.3">
      <c r="A24" s="53">
        <v>16</v>
      </c>
      <c r="B24" s="31"/>
      <c r="C24" s="48"/>
      <c r="D24" s="57"/>
      <c r="E24" s="58"/>
      <c r="F24" s="58"/>
      <c r="G24" s="21"/>
      <c r="H24" s="11"/>
      <c r="I24" s="59"/>
    </row>
    <row r="25" spans="1:11" ht="15" customHeight="1" thickBot="1" x14ac:dyDescent="0.3">
      <c r="A25" s="80"/>
      <c r="B25" s="118" t="s">
        <v>32</v>
      </c>
      <c r="C25" s="118"/>
      <c r="D25" s="83">
        <v>5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/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24" t="s">
        <v>121</v>
      </c>
      <c r="I29" s="73"/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/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24" t="s">
        <v>122</v>
      </c>
      <c r="I31" s="73"/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/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4" t="s">
        <v>123</v>
      </c>
      <c r="I33" s="73"/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mergeCells count="9">
    <mergeCell ref="C5:G5"/>
    <mergeCell ref="B25:C25"/>
    <mergeCell ref="A1:B2"/>
    <mergeCell ref="C1:G1"/>
    <mergeCell ref="H1:H2"/>
    <mergeCell ref="C2:G2"/>
    <mergeCell ref="A3:C3"/>
    <mergeCell ref="D3:G3"/>
    <mergeCell ref="H3:I3"/>
  </mergeCells>
  <pageMargins left="0.45" right="0" top="0.39" bottom="0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  <pageSetUpPr fitToPage="1"/>
  </sheetPr>
  <dimension ref="A1:M34"/>
  <sheetViews>
    <sheetView tabSelected="1" view="pageBreakPreview" topLeftCell="A13" zoomScale="70" zoomScaleSheetLayoutView="70" workbookViewId="0">
      <selection activeCell="D3" sqref="D3:G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6" width="19.7109375" style="4" customWidth="1"/>
    <col min="7" max="7" width="22.140625" style="4" customWidth="1"/>
    <col min="8" max="8" width="19.7109375" style="4" customWidth="1"/>
    <col min="9" max="9" width="29.140625" style="4" customWidth="1"/>
    <col min="10" max="11" width="9.140625" style="4"/>
    <col min="12" max="12" width="33.85546875" style="4" customWidth="1"/>
    <col min="13" max="16384" width="9.140625" style="4"/>
  </cols>
  <sheetData>
    <row r="1" spans="1:13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"/>
      <c r="I1" s="74" t="s">
        <v>19</v>
      </c>
      <c r="J1" s="2"/>
      <c r="K1" s="2"/>
      <c r="L1" s="2"/>
      <c r="M1" s="2"/>
    </row>
    <row r="2" spans="1:13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"/>
      <c r="I2" s="75" t="e">
        <f>#REF!</f>
        <v>#REF!</v>
      </c>
      <c r="J2" s="2"/>
      <c r="K2" s="2"/>
      <c r="L2" s="2"/>
      <c r="M2" s="2"/>
    </row>
    <row r="3" spans="1:13" ht="27" customHeight="1" x14ac:dyDescent="0.3">
      <c r="A3" s="123" t="e">
        <f>#REF!</f>
        <v>#REF!</v>
      </c>
      <c r="B3" s="123"/>
      <c r="C3" s="123"/>
      <c r="D3" s="124" t="s">
        <v>163</v>
      </c>
      <c r="E3" s="124"/>
      <c r="F3" s="124"/>
      <c r="G3" s="124"/>
      <c r="H3" s="156" t="s">
        <v>164</v>
      </c>
      <c r="I3" s="72"/>
      <c r="J3" s="3"/>
      <c r="K3" s="3"/>
      <c r="L3" s="2"/>
      <c r="M3" s="2"/>
    </row>
    <row r="4" spans="1:13" x14ac:dyDescent="0.25">
      <c r="A4" s="26"/>
      <c r="B4" s="26"/>
      <c r="H4" s="6"/>
      <c r="I4" s="7"/>
      <c r="J4" s="6"/>
      <c r="K4" s="6"/>
      <c r="L4" s="6"/>
      <c r="M4" s="6"/>
    </row>
    <row r="5" spans="1:13" ht="30.75" customHeight="1" x14ac:dyDescent="0.25">
      <c r="A5" s="2"/>
      <c r="B5" s="2"/>
      <c r="C5" s="117" t="s">
        <v>22</v>
      </c>
      <c r="D5" s="117"/>
      <c r="E5" s="117"/>
      <c r="F5" s="117"/>
      <c r="G5" s="117"/>
      <c r="H5" s="76" t="s">
        <v>23</v>
      </c>
      <c r="I5" s="108">
        <v>42175.659722222219</v>
      </c>
      <c r="J5" s="6"/>
      <c r="K5" s="6"/>
      <c r="L5" s="6"/>
      <c r="M5" s="6"/>
    </row>
    <row r="6" spans="1:13" ht="15.75" customHeight="1" thickBot="1" x14ac:dyDescent="0.3">
      <c r="H6" s="6"/>
      <c r="I6" s="16"/>
      <c r="J6" s="6"/>
      <c r="K6" s="6"/>
      <c r="L6" s="6"/>
      <c r="M6" s="6"/>
    </row>
    <row r="7" spans="1:13" ht="50.25" customHeight="1" thickBot="1" x14ac:dyDescent="0.3">
      <c r="A7" s="42" t="s">
        <v>0</v>
      </c>
      <c r="B7" s="43" t="s">
        <v>1</v>
      </c>
      <c r="C7" s="43" t="s">
        <v>2</v>
      </c>
      <c r="D7" s="45" t="s">
        <v>27</v>
      </c>
      <c r="E7" s="40" t="s">
        <v>28</v>
      </c>
      <c r="F7" s="40" t="s">
        <v>29</v>
      </c>
      <c r="G7" s="39" t="s">
        <v>30</v>
      </c>
      <c r="H7" s="39" t="s">
        <v>31</v>
      </c>
      <c r="I7" s="41" t="s">
        <v>4</v>
      </c>
    </row>
    <row r="8" spans="1:13" ht="33.75" customHeight="1" x14ac:dyDescent="0.25">
      <c r="A8" s="50">
        <v>1</v>
      </c>
      <c r="B8" s="29">
        <v>26</v>
      </c>
      <c r="C8" s="114" t="s">
        <v>124</v>
      </c>
      <c r="D8" s="97" t="s">
        <v>125</v>
      </c>
      <c r="E8" s="98" t="s">
        <v>8</v>
      </c>
      <c r="F8" s="98" t="s">
        <v>139</v>
      </c>
      <c r="G8" s="115" t="s">
        <v>126</v>
      </c>
      <c r="H8" s="23">
        <v>150110</v>
      </c>
      <c r="I8" s="99" t="s">
        <v>127</v>
      </c>
    </row>
    <row r="9" spans="1:13" ht="33.75" customHeight="1" x14ac:dyDescent="0.25">
      <c r="A9" s="51">
        <v>2</v>
      </c>
      <c r="B9" s="30">
        <v>88</v>
      </c>
      <c r="C9" s="47" t="s">
        <v>128</v>
      </c>
      <c r="D9" s="88" t="s">
        <v>129</v>
      </c>
      <c r="E9" s="95" t="s">
        <v>8</v>
      </c>
      <c r="F9" s="89" t="s">
        <v>138</v>
      </c>
      <c r="G9" s="38" t="s">
        <v>126</v>
      </c>
      <c r="H9" s="14">
        <v>150110</v>
      </c>
      <c r="I9" s="96" t="s">
        <v>127</v>
      </c>
    </row>
    <row r="10" spans="1:13" ht="33.75" customHeight="1" x14ac:dyDescent="0.25">
      <c r="A10" s="112">
        <v>3</v>
      </c>
      <c r="B10" s="30">
        <v>20</v>
      </c>
      <c r="C10" s="47" t="s">
        <v>130</v>
      </c>
      <c r="D10" s="88" t="s">
        <v>131</v>
      </c>
      <c r="E10" s="95" t="s">
        <v>8</v>
      </c>
      <c r="F10" s="89" t="s">
        <v>138</v>
      </c>
      <c r="G10" s="38" t="s">
        <v>126</v>
      </c>
      <c r="H10" s="14">
        <v>150110</v>
      </c>
      <c r="I10" s="96" t="s">
        <v>127</v>
      </c>
    </row>
    <row r="11" spans="1:13" ht="30" customHeight="1" x14ac:dyDescent="0.25">
      <c r="A11" s="51">
        <v>4</v>
      </c>
      <c r="B11" s="30">
        <v>7</v>
      </c>
      <c r="C11" s="47" t="s">
        <v>147</v>
      </c>
      <c r="D11" s="88" t="s">
        <v>144</v>
      </c>
      <c r="E11" s="89" t="s">
        <v>8</v>
      </c>
      <c r="F11" s="89"/>
      <c r="G11" s="111"/>
      <c r="H11" s="9"/>
      <c r="I11" s="96" t="s">
        <v>127</v>
      </c>
    </row>
    <row r="12" spans="1:13" ht="31.5" x14ac:dyDescent="0.25">
      <c r="A12" s="112">
        <v>5</v>
      </c>
      <c r="B12" s="30">
        <v>11</v>
      </c>
      <c r="C12" s="47" t="s">
        <v>141</v>
      </c>
      <c r="D12" s="88" t="s">
        <v>142</v>
      </c>
      <c r="E12" s="89" t="s">
        <v>8</v>
      </c>
      <c r="F12" s="89"/>
      <c r="G12" s="111" t="s">
        <v>143</v>
      </c>
      <c r="H12" s="9">
        <v>150342</v>
      </c>
      <c r="I12" s="96" t="s">
        <v>127</v>
      </c>
    </row>
    <row r="13" spans="1:13" ht="32.25" thickBot="1" x14ac:dyDescent="0.3">
      <c r="A13" s="116">
        <v>6</v>
      </c>
      <c r="B13" s="31">
        <v>32</v>
      </c>
      <c r="C13" s="48" t="s">
        <v>145</v>
      </c>
      <c r="D13" s="91" t="s">
        <v>146</v>
      </c>
      <c r="E13" s="192" t="s">
        <v>8</v>
      </c>
      <c r="F13" s="92"/>
      <c r="G13" s="21" t="s">
        <v>143</v>
      </c>
      <c r="H13" s="11">
        <v>150342</v>
      </c>
      <c r="I13" s="193" t="s">
        <v>127</v>
      </c>
    </row>
    <row r="14" spans="1:13" hidden="1" x14ac:dyDescent="0.25">
      <c r="A14" s="52">
        <v>7</v>
      </c>
      <c r="B14" s="44"/>
      <c r="C14" s="46"/>
      <c r="D14" s="94"/>
      <c r="E14" s="95"/>
      <c r="F14" s="95"/>
      <c r="G14" s="38"/>
      <c r="H14" s="14"/>
      <c r="I14" s="96"/>
    </row>
    <row r="15" spans="1:13" hidden="1" x14ac:dyDescent="0.25">
      <c r="A15" s="51">
        <v>8</v>
      </c>
      <c r="B15" s="30"/>
      <c r="C15" s="47"/>
      <c r="D15" s="54"/>
      <c r="E15" s="55"/>
      <c r="F15" s="55"/>
      <c r="G15" s="17"/>
      <c r="H15" s="9"/>
      <c r="I15" s="56"/>
    </row>
    <row r="16" spans="1:13" hidden="1" x14ac:dyDescent="0.25">
      <c r="A16" s="52">
        <v>9</v>
      </c>
      <c r="B16" s="30"/>
      <c r="C16" s="47"/>
      <c r="D16" s="54"/>
      <c r="E16" s="55"/>
      <c r="F16" s="55"/>
      <c r="G16" s="17"/>
      <c r="H16" s="9"/>
      <c r="I16" s="56"/>
    </row>
    <row r="17" spans="1:11" hidden="1" x14ac:dyDescent="0.25">
      <c r="A17" s="51">
        <v>10</v>
      </c>
      <c r="B17" s="30"/>
      <c r="C17" s="47"/>
      <c r="D17" s="54"/>
      <c r="E17" s="55"/>
      <c r="F17" s="55"/>
      <c r="G17" s="17"/>
      <c r="H17" s="9"/>
      <c r="I17" s="56"/>
    </row>
    <row r="18" spans="1:11" hidden="1" x14ac:dyDescent="0.25">
      <c r="A18" s="52">
        <v>11</v>
      </c>
      <c r="B18" s="30"/>
      <c r="C18" s="47"/>
      <c r="D18" s="54"/>
      <c r="E18" s="55"/>
      <c r="F18" s="55"/>
      <c r="G18" s="17"/>
      <c r="H18" s="9"/>
      <c r="I18" s="20"/>
    </row>
    <row r="19" spans="1:11" hidden="1" x14ac:dyDescent="0.25">
      <c r="A19" s="51">
        <v>12</v>
      </c>
      <c r="B19" s="30"/>
      <c r="C19" s="47"/>
      <c r="D19" s="54"/>
      <c r="E19" s="55"/>
      <c r="F19" s="55"/>
      <c r="G19" s="17"/>
      <c r="H19" s="9"/>
      <c r="I19" s="56"/>
    </row>
    <row r="20" spans="1:11" hidden="1" x14ac:dyDescent="0.25">
      <c r="A20" s="52">
        <v>13</v>
      </c>
      <c r="B20" s="30"/>
      <c r="C20" s="47"/>
      <c r="D20" s="54"/>
      <c r="E20" s="55"/>
      <c r="F20" s="55"/>
      <c r="G20" s="17"/>
      <c r="H20" s="9"/>
      <c r="I20" s="20"/>
    </row>
    <row r="21" spans="1:11" hidden="1" x14ac:dyDescent="0.25">
      <c r="A21" s="51">
        <v>14</v>
      </c>
      <c r="B21" s="30"/>
      <c r="C21" s="47"/>
      <c r="D21" s="54"/>
      <c r="E21" s="55"/>
      <c r="F21" s="55"/>
      <c r="G21" s="17"/>
      <c r="H21" s="9"/>
      <c r="I21" s="56"/>
    </row>
    <row r="22" spans="1:11" hidden="1" x14ac:dyDescent="0.25">
      <c r="A22" s="52">
        <v>15</v>
      </c>
      <c r="B22" s="30"/>
      <c r="C22" s="47"/>
      <c r="D22" s="54"/>
      <c r="E22" s="55"/>
      <c r="F22" s="55"/>
      <c r="G22" s="17"/>
      <c r="H22" s="9"/>
      <c r="I22" s="20"/>
    </row>
    <row r="23" spans="1:11" hidden="1" x14ac:dyDescent="0.25">
      <c r="A23" s="51">
        <v>16</v>
      </c>
      <c r="B23" s="30"/>
      <c r="C23" s="47"/>
      <c r="D23" s="54"/>
      <c r="E23" s="55"/>
      <c r="F23" s="55"/>
      <c r="G23" s="17"/>
      <c r="H23" s="9"/>
      <c r="I23" s="56"/>
    </row>
    <row r="24" spans="1:11" ht="16.5" hidden="1" thickBot="1" x14ac:dyDescent="0.3">
      <c r="A24" s="53">
        <v>17</v>
      </c>
      <c r="B24" s="31"/>
      <c r="C24" s="48"/>
      <c r="D24" s="57"/>
      <c r="E24" s="58"/>
      <c r="F24" s="58"/>
      <c r="G24" s="21"/>
      <c r="H24" s="11"/>
      <c r="I24" s="59"/>
    </row>
    <row r="25" spans="1:11" ht="15" customHeight="1" thickBot="1" x14ac:dyDescent="0.3">
      <c r="A25" s="80"/>
      <c r="B25" s="118" t="s">
        <v>32</v>
      </c>
      <c r="C25" s="118"/>
      <c r="D25" s="83">
        <f>COUNT(B8:B24)</f>
        <v>6</v>
      </c>
      <c r="E25" s="84" t="s">
        <v>159</v>
      </c>
      <c r="F25" s="83"/>
      <c r="G25" s="81"/>
      <c r="H25" s="81"/>
      <c r="I25" s="82"/>
    </row>
    <row r="26" spans="1:11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</row>
    <row r="27" spans="1:1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1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107</v>
      </c>
      <c r="I28" s="24" t="s">
        <v>107</v>
      </c>
      <c r="J28" s="24"/>
      <c r="K28" s="24"/>
    </row>
    <row r="29" spans="1:11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24" t="s">
        <v>121</v>
      </c>
      <c r="I29" s="73" t="s">
        <v>121</v>
      </c>
      <c r="J29" s="24"/>
      <c r="K29" s="24"/>
    </row>
    <row r="30" spans="1:11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108</v>
      </c>
      <c r="I30" s="24" t="s">
        <v>108</v>
      </c>
      <c r="J30" s="24"/>
      <c r="K30" s="24"/>
    </row>
    <row r="31" spans="1:11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24" t="s">
        <v>122</v>
      </c>
      <c r="I31" s="73" t="s">
        <v>122</v>
      </c>
      <c r="J31" s="24"/>
      <c r="K31" s="24"/>
    </row>
    <row r="32" spans="1:11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109</v>
      </c>
      <c r="I32" s="24" t="s">
        <v>109</v>
      </c>
      <c r="J32" s="24"/>
      <c r="K32" s="24"/>
    </row>
    <row r="33" spans="1:11" customFormat="1" x14ac:dyDescent="0.25">
      <c r="A33" s="28"/>
      <c r="B33" s="28"/>
      <c r="C33" s="28"/>
      <c r="D33" s="15"/>
      <c r="E33" s="15"/>
      <c r="F33" s="15"/>
      <c r="G33" s="15"/>
      <c r="H33" s="4" t="s">
        <v>123</v>
      </c>
      <c r="I33" s="73" t="s">
        <v>123</v>
      </c>
      <c r="J33" s="4"/>
      <c r="K33" s="4"/>
    </row>
    <row r="34" spans="1:11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</row>
  </sheetData>
  <mergeCells count="7">
    <mergeCell ref="C5:G5"/>
    <mergeCell ref="B25:C25"/>
    <mergeCell ref="A1:B2"/>
    <mergeCell ref="C1:G1"/>
    <mergeCell ref="C2:G2"/>
    <mergeCell ref="A3:C3"/>
    <mergeCell ref="D3:G3"/>
  </mergeCells>
  <pageMargins left="0.45" right="0" top="0.39" bottom="0" header="0.51181102362204722" footer="0.51181102362204722"/>
  <pageSetup paperSize="9" scale="8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T34"/>
  <sheetViews>
    <sheetView view="pageBreakPreview" zoomScale="70" zoomScaleSheetLayoutView="70" workbookViewId="0">
      <selection activeCell="C2" sqref="C2:M2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15.28515625" style="4" hidden="1" customWidth="1"/>
    <col min="7" max="7" width="23.42578125" style="4" hidden="1" customWidth="1"/>
    <col min="8" max="9" width="7.140625" style="4" customWidth="1"/>
    <col min="10" max="10" width="7.140625" style="4" hidden="1" customWidth="1"/>
    <col min="11" max="12" width="7.42578125" style="4" customWidth="1"/>
    <col min="13" max="13" width="7.42578125" style="4" hidden="1" customWidth="1"/>
    <col min="14" max="14" width="13.140625" style="4" customWidth="1"/>
    <col min="15" max="16" width="11" style="4" customWidth="1"/>
    <col min="17" max="18" width="9.140625" style="4"/>
    <col min="19" max="19" width="33.85546875" style="4" customWidth="1"/>
    <col min="20" max="16384" width="9.140625" style="4"/>
  </cols>
  <sheetData>
    <row r="1" spans="1:20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44" t="s">
        <v>19</v>
      </c>
      <c r="O1" s="144"/>
      <c r="P1" s="144"/>
      <c r="Q1" s="2"/>
      <c r="R1" s="2"/>
      <c r="S1" s="2"/>
      <c r="T1" s="2"/>
    </row>
    <row r="2" spans="1:20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45" t="e">
        <f>#REF!</f>
        <v>#REF!</v>
      </c>
      <c r="O2" s="145"/>
      <c r="P2" s="145"/>
      <c r="Q2" s="2"/>
      <c r="R2" s="2"/>
      <c r="S2" s="2"/>
      <c r="T2" s="2"/>
    </row>
    <row r="3" spans="1:20" ht="27" customHeight="1" x14ac:dyDescent="0.3">
      <c r="A3" s="123" t="s">
        <v>18</v>
      </c>
      <c r="B3" s="123"/>
      <c r="C3" s="123"/>
      <c r="D3" s="124" t="s">
        <v>25</v>
      </c>
      <c r="E3" s="124"/>
      <c r="F3" s="124"/>
      <c r="G3" s="124"/>
      <c r="H3" s="124"/>
      <c r="I3" s="124"/>
      <c r="J3" s="124"/>
      <c r="K3" s="124"/>
      <c r="L3" s="124"/>
      <c r="M3" s="124"/>
      <c r="N3" s="148" t="s">
        <v>157</v>
      </c>
      <c r="O3" s="148"/>
      <c r="P3" s="72"/>
      <c r="Q3" s="3"/>
      <c r="R3" s="3"/>
      <c r="S3" s="2"/>
      <c r="T3" s="2"/>
    </row>
    <row r="4" spans="1:20" x14ac:dyDescent="0.25">
      <c r="A4" s="26"/>
      <c r="B4" s="26"/>
      <c r="H4" s="6"/>
      <c r="I4" s="6"/>
      <c r="J4" s="6"/>
      <c r="K4" s="6"/>
      <c r="L4" s="6"/>
      <c r="M4" s="6"/>
      <c r="N4" s="7"/>
      <c r="O4" s="7"/>
      <c r="P4" s="7"/>
      <c r="Q4" s="6"/>
      <c r="R4" s="6"/>
      <c r="S4" s="6"/>
      <c r="T4" s="6"/>
    </row>
    <row r="5" spans="1:20" ht="30.75" customHeight="1" x14ac:dyDescent="0.25">
      <c r="A5" s="2"/>
      <c r="B5" s="2"/>
      <c r="C5" s="117" t="s">
        <v>7</v>
      </c>
      <c r="D5" s="117"/>
      <c r="E5" s="117"/>
      <c r="F5" s="117"/>
      <c r="G5" s="117"/>
      <c r="H5" s="117"/>
      <c r="I5" s="117"/>
      <c r="J5" s="117"/>
      <c r="K5" s="117"/>
      <c r="L5" s="117"/>
      <c r="M5" s="146" t="s">
        <v>23</v>
      </c>
      <c r="N5" s="146"/>
      <c r="O5" s="147">
        <v>42175.694444444445</v>
      </c>
      <c r="P5" s="147">
        <v>42175.445833333331</v>
      </c>
      <c r="Q5" s="6"/>
      <c r="R5" s="6"/>
      <c r="S5" s="6"/>
      <c r="T5" s="6"/>
    </row>
    <row r="6" spans="1:20" ht="15.75" customHeight="1" thickBot="1" x14ac:dyDescent="0.3">
      <c r="H6" s="6"/>
      <c r="I6" s="6"/>
      <c r="J6" s="6"/>
      <c r="K6" s="6"/>
      <c r="L6" s="6"/>
      <c r="M6" s="6"/>
      <c r="N6" s="16"/>
      <c r="O6" s="16"/>
      <c r="P6" s="16"/>
      <c r="Q6" s="6"/>
      <c r="R6" s="6"/>
      <c r="S6" s="6"/>
      <c r="T6" s="6"/>
    </row>
    <row r="7" spans="1:20" ht="21" customHeight="1" thickBot="1" x14ac:dyDescent="0.3">
      <c r="A7" s="138" t="s">
        <v>0</v>
      </c>
      <c r="B7" s="138" t="s">
        <v>1</v>
      </c>
      <c r="C7" s="138" t="s">
        <v>2</v>
      </c>
      <c r="D7" s="141" t="s">
        <v>27</v>
      </c>
      <c r="E7" s="130" t="s">
        <v>28</v>
      </c>
      <c r="F7" s="130" t="s">
        <v>33</v>
      </c>
      <c r="G7" s="133" t="s">
        <v>34</v>
      </c>
      <c r="H7" s="127" t="s">
        <v>36</v>
      </c>
      <c r="I7" s="136"/>
      <c r="J7" s="136"/>
      <c r="K7" s="136"/>
      <c r="L7" s="136"/>
      <c r="M7" s="137"/>
      <c r="N7" s="150" t="s">
        <v>37</v>
      </c>
      <c r="O7" s="153" t="s">
        <v>6</v>
      </c>
      <c r="P7" s="153" t="s">
        <v>5</v>
      </c>
    </row>
    <row r="8" spans="1:20" ht="21" customHeight="1" thickBot="1" x14ac:dyDescent="0.3">
      <c r="A8" s="139"/>
      <c r="B8" s="139"/>
      <c r="C8" s="139"/>
      <c r="D8" s="142"/>
      <c r="E8" s="131"/>
      <c r="F8" s="131"/>
      <c r="G8" s="134"/>
      <c r="H8" s="127" t="s">
        <v>155</v>
      </c>
      <c r="I8" s="136"/>
      <c r="J8" s="137"/>
      <c r="K8" s="127" t="s">
        <v>156</v>
      </c>
      <c r="L8" s="136"/>
      <c r="M8" s="113"/>
      <c r="N8" s="151"/>
      <c r="O8" s="154"/>
      <c r="P8" s="154"/>
    </row>
    <row r="9" spans="1:20" ht="21" customHeight="1" thickBot="1" x14ac:dyDescent="0.3">
      <c r="A9" s="140"/>
      <c r="B9" s="140"/>
      <c r="C9" s="140"/>
      <c r="D9" s="143"/>
      <c r="E9" s="132"/>
      <c r="F9" s="132"/>
      <c r="G9" s="135"/>
      <c r="H9" s="40" t="s">
        <v>38</v>
      </c>
      <c r="I9" s="40" t="s">
        <v>35</v>
      </c>
      <c r="J9" s="40" t="s">
        <v>5</v>
      </c>
      <c r="K9" s="40" t="s">
        <v>38</v>
      </c>
      <c r="L9" s="40" t="s">
        <v>35</v>
      </c>
      <c r="M9" s="40" t="s">
        <v>5</v>
      </c>
      <c r="N9" s="152"/>
      <c r="O9" s="155"/>
      <c r="P9" s="155"/>
    </row>
    <row r="10" spans="1:20" x14ac:dyDescent="0.25">
      <c r="A10" s="50">
        <v>1</v>
      </c>
      <c r="B10" s="29">
        <v>1</v>
      </c>
      <c r="C10" s="114" t="str">
        <f>VLOOKUP($B10,'В_Д2-2500'!$B$8:$I$13,2,FALSE)</f>
        <v>Щетинин Александр</v>
      </c>
      <c r="D10" s="69" t="str">
        <f>VLOOKUP($B10,'В_Д2-2500'!$B$8:$I$13,3,FALSE)</f>
        <v>Е 157877</v>
      </c>
      <c r="E10" s="70" t="str">
        <f>VLOOKUP($B10,'В_Д2-2500'!$B$8:$I$13,4,FALSE)</f>
        <v>Красноярск</v>
      </c>
      <c r="F10" s="70"/>
      <c r="G10" s="115"/>
      <c r="H10" s="70">
        <v>1</v>
      </c>
      <c r="I10" s="70">
        <v>5</v>
      </c>
      <c r="J10" s="70"/>
      <c r="K10" s="70">
        <v>1</v>
      </c>
      <c r="L10" s="70">
        <v>5</v>
      </c>
      <c r="M10" s="23"/>
      <c r="N10" s="71">
        <f t="shared" ref="N10:N15" si="0">I10+L10</f>
        <v>10</v>
      </c>
      <c r="O10" s="71">
        <f t="shared" ref="O10:O15" si="1">H10+K10</f>
        <v>2</v>
      </c>
      <c r="P10" s="71">
        <v>1</v>
      </c>
    </row>
    <row r="11" spans="1:20" ht="15.75" customHeight="1" x14ac:dyDescent="0.25">
      <c r="A11" s="51">
        <v>2</v>
      </c>
      <c r="B11" s="30">
        <v>78</v>
      </c>
      <c r="C11" s="47" t="str">
        <f>VLOOKUP($B11,'В_Д2-2500'!$B$8:$I$13,2,FALSE)</f>
        <v>Куманек Николай</v>
      </c>
      <c r="D11" s="63" t="str">
        <f>VLOOKUP($B11,'В_Д2-2500'!$B$8:$I$13,3,FALSE)</f>
        <v>D 150167</v>
      </c>
      <c r="E11" s="64" t="str">
        <f>VLOOKUP($B11,'В_Д2-2500'!$B$8:$I$13,4,FALSE)</f>
        <v>Тюмень</v>
      </c>
      <c r="F11" s="64"/>
      <c r="G11" s="17"/>
      <c r="H11" s="64">
        <v>2</v>
      </c>
      <c r="I11" s="64">
        <v>5</v>
      </c>
      <c r="J11" s="64"/>
      <c r="K11" s="64">
        <v>2</v>
      </c>
      <c r="L11" s="64">
        <v>5</v>
      </c>
      <c r="M11" s="9"/>
      <c r="N11" s="20">
        <f t="shared" si="0"/>
        <v>10</v>
      </c>
      <c r="O11" s="20">
        <f t="shared" si="1"/>
        <v>4</v>
      </c>
      <c r="P11" s="20">
        <v>2</v>
      </c>
    </row>
    <row r="12" spans="1:20" x14ac:dyDescent="0.25">
      <c r="A12" s="52">
        <v>3</v>
      </c>
      <c r="B12" s="30">
        <v>7</v>
      </c>
      <c r="C12" s="47" t="str">
        <f>VLOOKUP($B12,'В_Д2-2500'!$B$8:$I$13,2,FALSE)</f>
        <v>Панафидин Антон</v>
      </c>
      <c r="D12" s="63" t="str">
        <f>VLOOKUP($B12,'В_Д2-2500'!$B$8:$I$13,3,FALSE)</f>
        <v>D 150166</v>
      </c>
      <c r="E12" s="64" t="str">
        <f>VLOOKUP($B12,'В_Д2-2500'!$B$8:$I$13,4,FALSE)</f>
        <v>Тюмень</v>
      </c>
      <c r="F12" s="64"/>
      <c r="G12" s="17"/>
      <c r="H12" s="64">
        <v>3</v>
      </c>
      <c r="I12" s="64">
        <v>5</v>
      </c>
      <c r="J12" s="64"/>
      <c r="K12" s="64">
        <v>3</v>
      </c>
      <c r="L12" s="64">
        <v>5</v>
      </c>
      <c r="M12" s="9"/>
      <c r="N12" s="65">
        <f t="shared" si="0"/>
        <v>10</v>
      </c>
      <c r="O12" s="65">
        <f t="shared" si="1"/>
        <v>6</v>
      </c>
      <c r="P12" s="65">
        <v>3</v>
      </c>
    </row>
    <row r="13" spans="1:20" x14ac:dyDescent="0.25">
      <c r="A13" s="51">
        <v>4</v>
      </c>
      <c r="B13" s="30">
        <v>31</v>
      </c>
      <c r="C13" s="47" t="str">
        <f>VLOOKUP($B13,'В_Д2-2500'!$B$8:$I$13,2,FALSE)</f>
        <v>Мирюгин Анатолий</v>
      </c>
      <c r="D13" s="63" t="str">
        <f>VLOOKUP($B13,'В_Д2-2500'!$B$8:$I$13,3,FALSE)</f>
        <v>Е 150461</v>
      </c>
      <c r="E13" s="64" t="str">
        <f>VLOOKUP($B13,'В_Д2-2500'!$B$8:$I$13,4,FALSE)</f>
        <v>Тюмень</v>
      </c>
      <c r="F13" s="64"/>
      <c r="G13" s="17"/>
      <c r="H13" s="64">
        <v>6</v>
      </c>
      <c r="I13" s="64">
        <v>5</v>
      </c>
      <c r="J13" s="64"/>
      <c r="K13" s="64">
        <v>4</v>
      </c>
      <c r="L13" s="64">
        <v>5</v>
      </c>
      <c r="M13" s="9"/>
      <c r="N13" s="65">
        <f t="shared" si="0"/>
        <v>10</v>
      </c>
      <c r="O13" s="65">
        <f t="shared" si="1"/>
        <v>10</v>
      </c>
      <c r="P13" s="65">
        <v>4</v>
      </c>
    </row>
    <row r="14" spans="1:20" x14ac:dyDescent="0.25">
      <c r="A14" s="52">
        <v>5</v>
      </c>
      <c r="B14" s="30">
        <v>72</v>
      </c>
      <c r="C14" s="47" t="str">
        <f>VLOOKUP($B14,'В_Д2-2500'!$B$8:$I$13,2,FALSE)</f>
        <v>Терлеев Константин</v>
      </c>
      <c r="D14" s="63" t="str">
        <f>VLOOKUP($B14,'В_Д2-2500'!$B$8:$I$13,3,FALSE)</f>
        <v>Е 150454</v>
      </c>
      <c r="E14" s="64" t="str">
        <f>VLOOKUP($B14,'В_Д2-2500'!$B$8:$I$13,4,FALSE)</f>
        <v>Тюмень</v>
      </c>
      <c r="F14" s="64"/>
      <c r="G14" s="17"/>
      <c r="H14" s="64">
        <v>5</v>
      </c>
      <c r="I14" s="64">
        <v>5</v>
      </c>
      <c r="J14" s="64"/>
      <c r="K14" s="64">
        <v>5</v>
      </c>
      <c r="L14" s="64">
        <v>3</v>
      </c>
      <c r="M14" s="9"/>
      <c r="N14" s="20">
        <f t="shared" si="0"/>
        <v>8</v>
      </c>
      <c r="O14" s="20">
        <f t="shared" si="1"/>
        <v>10</v>
      </c>
      <c r="P14" s="20">
        <v>5</v>
      </c>
    </row>
    <row r="15" spans="1:20" ht="16.5" thickBot="1" x14ac:dyDescent="0.3">
      <c r="A15" s="116">
        <v>6</v>
      </c>
      <c r="B15" s="31">
        <v>55</v>
      </c>
      <c r="C15" s="48" t="str">
        <f>VLOOKUP($B15,'В_Д2-2500'!$B$8:$I$13,2,FALSE)</f>
        <v>Тринько Антон</v>
      </c>
      <c r="D15" s="66" t="str">
        <f>VLOOKUP($B15,'В_Д2-2500'!$B$8:$I$13,3,FALSE)</f>
        <v>D 150175</v>
      </c>
      <c r="E15" s="67" t="str">
        <f>VLOOKUP($B15,'В_Д2-2500'!$B$8:$I$13,4,FALSE)</f>
        <v>Тюмень</v>
      </c>
      <c r="F15" s="67"/>
      <c r="G15" s="21"/>
      <c r="H15" s="67">
        <v>4</v>
      </c>
      <c r="I15" s="67">
        <v>5</v>
      </c>
      <c r="J15" s="67"/>
      <c r="K15" s="67">
        <v>6</v>
      </c>
      <c r="L15" s="67">
        <v>1</v>
      </c>
      <c r="M15" s="11"/>
      <c r="N15" s="68">
        <f t="shared" si="0"/>
        <v>6</v>
      </c>
      <c r="O15" s="68">
        <f t="shared" si="1"/>
        <v>10</v>
      </c>
      <c r="P15" s="68">
        <v>6</v>
      </c>
    </row>
    <row r="16" spans="1:20" hidden="1" x14ac:dyDescent="0.25">
      <c r="A16" s="52">
        <v>7</v>
      </c>
      <c r="B16" s="44"/>
      <c r="C16" s="46"/>
      <c r="D16" s="60"/>
      <c r="E16" s="61"/>
      <c r="F16" s="61"/>
      <c r="G16" s="38"/>
      <c r="H16" s="14"/>
      <c r="I16" s="14"/>
      <c r="J16" s="14"/>
      <c r="K16" s="14"/>
      <c r="L16" s="14"/>
      <c r="M16" s="14"/>
      <c r="N16" s="62"/>
      <c r="O16" s="62"/>
      <c r="P16" s="62"/>
    </row>
    <row r="17" spans="1:18" hidden="1" x14ac:dyDescent="0.25">
      <c r="A17" s="51">
        <v>8</v>
      </c>
      <c r="B17" s="30"/>
      <c r="C17" s="47"/>
      <c r="D17" s="54"/>
      <c r="E17" s="55"/>
      <c r="F17" s="55"/>
      <c r="G17" s="17"/>
      <c r="H17" s="9"/>
      <c r="I17" s="9"/>
      <c r="J17" s="9"/>
      <c r="K17" s="9"/>
      <c r="L17" s="9"/>
      <c r="M17" s="9"/>
      <c r="N17" s="56"/>
      <c r="O17" s="65"/>
      <c r="P17" s="56"/>
    </row>
    <row r="18" spans="1:18" hidden="1" x14ac:dyDescent="0.25">
      <c r="A18" s="52">
        <v>9</v>
      </c>
      <c r="B18" s="30"/>
      <c r="C18" s="47"/>
      <c r="D18" s="54"/>
      <c r="E18" s="55"/>
      <c r="F18" s="55"/>
      <c r="G18" s="17"/>
      <c r="H18" s="9"/>
      <c r="I18" s="9"/>
      <c r="J18" s="9"/>
      <c r="K18" s="9"/>
      <c r="L18" s="9"/>
      <c r="M18" s="9"/>
      <c r="N18" s="56"/>
      <c r="O18" s="65"/>
      <c r="P18" s="56"/>
    </row>
    <row r="19" spans="1:18" hidden="1" x14ac:dyDescent="0.25">
      <c r="A19" s="51">
        <v>10</v>
      </c>
      <c r="B19" s="30"/>
      <c r="C19" s="47"/>
      <c r="D19" s="54"/>
      <c r="E19" s="55"/>
      <c r="F19" s="55"/>
      <c r="G19" s="17"/>
      <c r="H19" s="9"/>
      <c r="I19" s="9"/>
      <c r="J19" s="9"/>
      <c r="K19" s="9"/>
      <c r="L19" s="9"/>
      <c r="M19" s="9"/>
      <c r="N19" s="56"/>
      <c r="O19" s="65"/>
      <c r="P19" s="56"/>
    </row>
    <row r="20" spans="1:18" hidden="1" x14ac:dyDescent="0.25">
      <c r="A20" s="52">
        <v>11</v>
      </c>
      <c r="B20" s="30"/>
      <c r="C20" s="47"/>
      <c r="D20" s="54"/>
      <c r="E20" s="55"/>
      <c r="F20" s="55"/>
      <c r="G20" s="17"/>
      <c r="H20" s="9"/>
      <c r="I20" s="9"/>
      <c r="J20" s="9"/>
      <c r="K20" s="9"/>
      <c r="L20" s="9"/>
      <c r="M20" s="9"/>
      <c r="N20" s="20"/>
      <c r="O20" s="20"/>
      <c r="P20" s="20"/>
    </row>
    <row r="21" spans="1:18" hidden="1" x14ac:dyDescent="0.25">
      <c r="A21" s="51">
        <v>12</v>
      </c>
      <c r="B21" s="30"/>
      <c r="C21" s="47"/>
      <c r="D21" s="54"/>
      <c r="E21" s="55"/>
      <c r="F21" s="55"/>
      <c r="G21" s="17"/>
      <c r="H21" s="9"/>
      <c r="I21" s="9"/>
      <c r="J21" s="9"/>
      <c r="K21" s="9"/>
      <c r="L21" s="9"/>
      <c r="M21" s="9"/>
      <c r="N21" s="56"/>
      <c r="O21" s="65"/>
      <c r="P21" s="56"/>
    </row>
    <row r="22" spans="1:18" hidden="1" x14ac:dyDescent="0.25">
      <c r="A22" s="52">
        <v>13</v>
      </c>
      <c r="B22" s="30"/>
      <c r="C22" s="47"/>
      <c r="D22" s="54"/>
      <c r="E22" s="55"/>
      <c r="F22" s="55"/>
      <c r="G22" s="17"/>
      <c r="H22" s="9"/>
      <c r="I22" s="9"/>
      <c r="J22" s="9"/>
      <c r="K22" s="9"/>
      <c r="L22" s="9"/>
      <c r="M22" s="9"/>
      <c r="N22" s="20"/>
      <c r="O22" s="20"/>
      <c r="P22" s="20"/>
    </row>
    <row r="23" spans="1:18" hidden="1" x14ac:dyDescent="0.25">
      <c r="A23" s="51">
        <v>14</v>
      </c>
      <c r="B23" s="30"/>
      <c r="C23" s="47"/>
      <c r="D23" s="54"/>
      <c r="E23" s="55"/>
      <c r="F23" s="55"/>
      <c r="G23" s="17"/>
      <c r="H23" s="9"/>
      <c r="I23" s="9"/>
      <c r="J23" s="9"/>
      <c r="K23" s="9"/>
      <c r="L23" s="9"/>
      <c r="M23" s="9"/>
      <c r="N23" s="56"/>
      <c r="O23" s="65"/>
      <c r="P23" s="56"/>
    </row>
    <row r="24" spans="1:18" hidden="1" x14ac:dyDescent="0.25">
      <c r="A24" s="52">
        <v>15</v>
      </c>
      <c r="B24" s="30"/>
      <c r="C24" s="47"/>
      <c r="D24" s="54"/>
      <c r="E24" s="55"/>
      <c r="F24" s="55"/>
      <c r="G24" s="17"/>
      <c r="H24" s="9"/>
      <c r="I24" s="9"/>
      <c r="J24" s="9"/>
      <c r="K24" s="9"/>
      <c r="L24" s="9"/>
      <c r="M24" s="9"/>
      <c r="N24" s="20"/>
      <c r="O24" s="20"/>
      <c r="P24" s="20"/>
    </row>
    <row r="25" spans="1:18" hidden="1" x14ac:dyDescent="0.25">
      <c r="A25" s="51">
        <v>16</v>
      </c>
      <c r="B25" s="30"/>
      <c r="C25" s="47"/>
      <c r="D25" s="54"/>
      <c r="E25" s="55"/>
      <c r="F25" s="55"/>
      <c r="G25" s="17"/>
      <c r="H25" s="9"/>
      <c r="I25" s="9"/>
      <c r="J25" s="9"/>
      <c r="K25" s="9"/>
      <c r="L25" s="9"/>
      <c r="M25" s="9"/>
      <c r="N25" s="56"/>
      <c r="O25" s="65"/>
      <c r="P25" s="56"/>
    </row>
    <row r="26" spans="1:18" ht="16.5" hidden="1" thickBot="1" x14ac:dyDescent="0.3">
      <c r="A26" s="53">
        <v>17</v>
      </c>
      <c r="B26" s="31"/>
      <c r="C26" s="48"/>
      <c r="D26" s="57"/>
      <c r="E26" s="58"/>
      <c r="F26" s="58"/>
      <c r="G26" s="21"/>
      <c r="H26" s="11"/>
      <c r="I26" s="11"/>
      <c r="J26" s="11"/>
      <c r="K26" s="11"/>
      <c r="L26" s="11"/>
      <c r="M26" s="11"/>
      <c r="N26" s="59"/>
      <c r="O26" s="68"/>
      <c r="P26" s="59"/>
    </row>
    <row r="27" spans="1:18" customFormat="1" x14ac:dyDescent="0.25">
      <c r="A27" s="77"/>
      <c r="B27" s="77"/>
      <c r="C27" s="7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 t="s">
        <v>26</v>
      </c>
      <c r="I28" s="24"/>
      <c r="J28" s="24"/>
      <c r="K28" s="24"/>
      <c r="L28" s="24"/>
      <c r="M28" s="24"/>
      <c r="N28" s="24" t="s">
        <v>107</v>
      </c>
      <c r="O28" s="24"/>
      <c r="P28" s="24"/>
      <c r="Q28" s="24"/>
      <c r="R28" s="24"/>
    </row>
    <row r="29" spans="1:18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24"/>
      <c r="H29" s="73"/>
      <c r="I29" s="73"/>
      <c r="J29" s="24"/>
      <c r="K29" s="24"/>
      <c r="L29" s="24"/>
      <c r="M29" s="149" t="s">
        <v>121</v>
      </c>
      <c r="N29" s="149"/>
      <c r="O29" s="149"/>
      <c r="P29" s="149"/>
      <c r="Q29" s="24"/>
      <c r="R29" s="24"/>
    </row>
    <row r="30" spans="1:18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 t="s">
        <v>26</v>
      </c>
      <c r="I30" s="24"/>
      <c r="J30" s="24"/>
      <c r="K30" s="24"/>
      <c r="L30" s="24"/>
      <c r="M30" s="24"/>
      <c r="N30" s="24" t="s">
        <v>108</v>
      </c>
      <c r="O30" s="24"/>
      <c r="P30" s="24"/>
      <c r="Q30" s="24"/>
      <c r="R30" s="24"/>
    </row>
    <row r="31" spans="1:18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27"/>
      <c r="H31" s="73"/>
      <c r="I31" s="73"/>
      <c r="J31" s="24"/>
      <c r="K31" s="24"/>
      <c r="L31" s="24"/>
      <c r="M31" s="149" t="s">
        <v>122</v>
      </c>
      <c r="N31" s="149"/>
      <c r="O31" s="149"/>
      <c r="P31" s="149"/>
      <c r="Q31" s="24"/>
      <c r="R31" s="24"/>
    </row>
    <row r="32" spans="1:18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 t="s">
        <v>26</v>
      </c>
      <c r="I32" s="24"/>
      <c r="J32" s="24"/>
      <c r="K32" s="24"/>
      <c r="L32" s="24"/>
      <c r="M32" s="24"/>
      <c r="N32" s="24" t="s">
        <v>109</v>
      </c>
      <c r="O32" s="24"/>
      <c r="P32" s="24"/>
      <c r="Q32" s="24"/>
      <c r="R32" s="24"/>
    </row>
    <row r="33" spans="1:18" customFormat="1" x14ac:dyDescent="0.25">
      <c r="A33" s="28"/>
      <c r="B33" s="28"/>
      <c r="C33" s="28"/>
      <c r="D33" s="15"/>
      <c r="E33" s="15"/>
      <c r="F33" s="15"/>
      <c r="G33" s="15"/>
      <c r="H33" s="73"/>
      <c r="I33" s="73"/>
      <c r="J33" s="4"/>
      <c r="K33" s="4"/>
      <c r="L33" s="4"/>
      <c r="M33" s="149" t="s">
        <v>123</v>
      </c>
      <c r="N33" s="149"/>
      <c r="O33" s="149"/>
      <c r="P33" s="149"/>
      <c r="Q33" s="4"/>
      <c r="R33" s="4"/>
    </row>
    <row r="34" spans="1:18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ortState ref="B10:P15">
    <sortCondition ref="P10:P15"/>
  </sortState>
  <mergeCells count="27">
    <mergeCell ref="M29:P29"/>
    <mergeCell ref="M31:P31"/>
    <mergeCell ref="M33:P33"/>
    <mergeCell ref="H7:M7"/>
    <mergeCell ref="N7:N9"/>
    <mergeCell ref="P7:P9"/>
    <mergeCell ref="O7:O9"/>
    <mergeCell ref="N1:P1"/>
    <mergeCell ref="N2:P2"/>
    <mergeCell ref="M5:N5"/>
    <mergeCell ref="O5:P5"/>
    <mergeCell ref="N3:O3"/>
    <mergeCell ref="K8:L8"/>
    <mergeCell ref="A7:A9"/>
    <mergeCell ref="B7:B9"/>
    <mergeCell ref="C7:C9"/>
    <mergeCell ref="D7:D9"/>
    <mergeCell ref="E7:E9"/>
    <mergeCell ref="F7:F9"/>
    <mergeCell ref="G7:G9"/>
    <mergeCell ref="H8:J8"/>
    <mergeCell ref="A1:B2"/>
    <mergeCell ref="A3:C3"/>
    <mergeCell ref="D3:M3"/>
    <mergeCell ref="C1:M1"/>
    <mergeCell ref="C2:M2"/>
    <mergeCell ref="C5:L5"/>
  </mergeCells>
  <pageMargins left="0.45" right="0" top="0.39" bottom="0" header="0.51181102362204722" footer="0.51181102362204722"/>
  <pageSetup paperSize="9" scale="96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view="pageBreakPreview" topLeftCell="A4" zoomScale="70" zoomScaleSheetLayoutView="70" workbookViewId="0">
      <selection activeCell="D3" sqref="D3:J3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25.85546875" style="4" hidden="1" customWidth="1"/>
    <col min="7" max="10" width="8.42578125" style="4" customWidth="1"/>
    <col min="11" max="11" width="13.140625" style="4" customWidth="1"/>
    <col min="12" max="13" width="11" style="4" customWidth="1"/>
    <col min="14" max="15" width="9.140625" style="4"/>
    <col min="16" max="16" width="33.85546875" style="4" customWidth="1"/>
    <col min="17" max="16384" width="9.140625" style="4"/>
  </cols>
  <sheetData>
    <row r="1" spans="1:17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20"/>
      <c r="I1" s="120"/>
      <c r="J1" s="120"/>
      <c r="K1" s="144" t="s">
        <v>19</v>
      </c>
      <c r="L1" s="144"/>
      <c r="M1" s="144"/>
      <c r="N1" s="2"/>
      <c r="O1" s="2"/>
      <c r="P1" s="2"/>
      <c r="Q1" s="2"/>
    </row>
    <row r="2" spans="1:17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22"/>
      <c r="I2" s="122"/>
      <c r="J2" s="122"/>
      <c r="K2" s="145" t="e">
        <f>#REF!</f>
        <v>#REF!</v>
      </c>
      <c r="L2" s="145"/>
      <c r="M2" s="145"/>
      <c r="N2" s="2"/>
      <c r="O2" s="2"/>
      <c r="P2" s="2"/>
      <c r="Q2" s="2"/>
    </row>
    <row r="3" spans="1:17" ht="27" customHeight="1" x14ac:dyDescent="0.3">
      <c r="A3" s="123" t="s">
        <v>18</v>
      </c>
      <c r="B3" s="123"/>
      <c r="C3" s="123"/>
      <c r="D3" s="124" t="s">
        <v>24</v>
      </c>
      <c r="E3" s="124"/>
      <c r="F3" s="124"/>
      <c r="G3" s="124"/>
      <c r="H3" s="124"/>
      <c r="I3" s="124"/>
      <c r="J3" s="124"/>
      <c r="K3" s="157" t="str">
        <f>'В_Д3-мини'!H3</f>
        <v>(1660381811Н)</v>
      </c>
      <c r="L3" s="157"/>
      <c r="M3" s="72"/>
      <c r="N3" s="3"/>
      <c r="O3" s="3"/>
      <c r="P3" s="2"/>
      <c r="Q3" s="2"/>
    </row>
    <row r="4" spans="1:17" x14ac:dyDescent="0.25">
      <c r="A4" s="26"/>
      <c r="B4" s="26"/>
      <c r="G4" s="6"/>
      <c r="H4" s="6"/>
      <c r="I4" s="6"/>
      <c r="J4" s="6"/>
      <c r="K4" s="7"/>
      <c r="L4" s="7"/>
      <c r="M4" s="7"/>
      <c r="N4" s="6"/>
      <c r="O4" s="6"/>
      <c r="P4" s="6"/>
      <c r="Q4" s="6"/>
    </row>
    <row r="5" spans="1:17" ht="30.75" customHeight="1" x14ac:dyDescent="0.25">
      <c r="A5" s="2"/>
      <c r="B5" s="2"/>
      <c r="C5" s="117" t="s">
        <v>7</v>
      </c>
      <c r="D5" s="117"/>
      <c r="E5" s="117"/>
      <c r="F5" s="117"/>
      <c r="G5" s="117"/>
      <c r="H5" s="117"/>
      <c r="I5" s="117"/>
      <c r="J5" s="117"/>
      <c r="K5" s="87"/>
      <c r="L5" s="147">
        <v>42176.625</v>
      </c>
      <c r="M5" s="147">
        <v>42175.445833333331</v>
      </c>
      <c r="N5" s="6"/>
      <c r="O5" s="6"/>
      <c r="P5" s="6"/>
      <c r="Q5" s="6"/>
    </row>
    <row r="6" spans="1:17" ht="15.75" customHeight="1" thickBot="1" x14ac:dyDescent="0.3">
      <c r="G6" s="6"/>
      <c r="H6" s="6"/>
      <c r="I6" s="6"/>
      <c r="J6" s="6"/>
      <c r="K6" s="16"/>
      <c r="L6" s="16"/>
      <c r="M6" s="16"/>
      <c r="N6" s="6"/>
      <c r="O6" s="6"/>
      <c r="P6" s="6"/>
      <c r="Q6" s="6"/>
    </row>
    <row r="7" spans="1:17" ht="21" customHeight="1" thickBot="1" x14ac:dyDescent="0.3">
      <c r="A7" s="138" t="s">
        <v>0</v>
      </c>
      <c r="B7" s="138" t="s">
        <v>1</v>
      </c>
      <c r="C7" s="138" t="s">
        <v>2</v>
      </c>
      <c r="D7" s="174" t="s">
        <v>27</v>
      </c>
      <c r="E7" s="179" t="s">
        <v>28</v>
      </c>
      <c r="F7" s="126" t="s">
        <v>33</v>
      </c>
      <c r="G7" s="129" t="s">
        <v>36</v>
      </c>
      <c r="H7" s="136"/>
      <c r="I7" s="136"/>
      <c r="J7" s="128"/>
      <c r="K7" s="161" t="s">
        <v>37</v>
      </c>
      <c r="L7" s="153" t="s">
        <v>6</v>
      </c>
      <c r="M7" s="153" t="s">
        <v>5</v>
      </c>
    </row>
    <row r="8" spans="1:17" ht="21" customHeight="1" thickBot="1" x14ac:dyDescent="0.3">
      <c r="A8" s="139"/>
      <c r="B8" s="139"/>
      <c r="C8" s="139"/>
      <c r="D8" s="175"/>
      <c r="E8" s="180"/>
      <c r="F8" s="177"/>
      <c r="G8" s="129" t="s">
        <v>155</v>
      </c>
      <c r="H8" s="128"/>
      <c r="I8" s="129" t="s">
        <v>156</v>
      </c>
      <c r="J8" s="128"/>
      <c r="K8" s="162"/>
      <c r="L8" s="154"/>
      <c r="M8" s="154"/>
    </row>
    <row r="9" spans="1:17" ht="21" customHeight="1" thickBot="1" x14ac:dyDescent="0.3">
      <c r="A9" s="140"/>
      <c r="B9" s="140"/>
      <c r="C9" s="140"/>
      <c r="D9" s="176"/>
      <c r="E9" s="181"/>
      <c r="F9" s="178"/>
      <c r="G9" s="165" t="s">
        <v>38</v>
      </c>
      <c r="H9" s="167" t="s">
        <v>35</v>
      </c>
      <c r="I9" s="165" t="s">
        <v>38</v>
      </c>
      <c r="J9" s="166" t="s">
        <v>35</v>
      </c>
      <c r="K9" s="163"/>
      <c r="L9" s="155"/>
      <c r="M9" s="155"/>
    </row>
    <row r="10" spans="1:17" ht="30" customHeight="1" x14ac:dyDescent="0.25">
      <c r="A10" s="50">
        <v>1</v>
      </c>
      <c r="B10" s="29">
        <v>9</v>
      </c>
      <c r="C10" s="114" t="str">
        <f>VLOOKUP($B10,'В_Д3-мини'!$B$8:$I$17,2,FALSE)</f>
        <v>Попов Иван</v>
      </c>
      <c r="D10" s="168" t="str">
        <f>VLOOKUP($B10,'В_Д3-мини'!$B$8:$I$17,3,FALSE)</f>
        <v>E-Ю 150570</v>
      </c>
      <c r="E10" s="50" t="str">
        <f>VLOOKUP($B10,'В_Д3-мини'!$B$8:$I$17,4,FALSE)</f>
        <v>Екатеринбург</v>
      </c>
      <c r="F10" s="168"/>
      <c r="G10" s="22">
        <v>2</v>
      </c>
      <c r="H10" s="100">
        <v>4</v>
      </c>
      <c r="I10" s="22">
        <v>1</v>
      </c>
      <c r="J10" s="99">
        <v>4</v>
      </c>
      <c r="K10" s="101">
        <f>H10+J10</f>
        <v>8</v>
      </c>
      <c r="L10" s="99">
        <f>G10+I10</f>
        <v>3</v>
      </c>
      <c r="M10" s="99">
        <v>1</v>
      </c>
    </row>
    <row r="11" spans="1:17" ht="30" customHeight="1" x14ac:dyDescent="0.25">
      <c r="A11" s="51">
        <f>A10+1</f>
        <v>2</v>
      </c>
      <c r="B11" s="30">
        <v>17</v>
      </c>
      <c r="C11" s="47" t="str">
        <f>VLOOKUP($B11,'В_Д3-мини'!$B$8:$I$17,2,FALSE)</f>
        <v>Иванов Андрей</v>
      </c>
      <c r="D11" s="110" t="str">
        <f>VLOOKUP($B11,'В_Д3-мини'!$B$8:$I$17,3,FALSE)</f>
        <v>D-Ю 150236</v>
      </c>
      <c r="E11" s="51" t="str">
        <f>VLOOKUP($B11,'В_Д3-мини'!$B$8:$I$17,4,FALSE)</f>
        <v>Тюмень</v>
      </c>
      <c r="F11" s="110"/>
      <c r="G11" s="8">
        <v>1</v>
      </c>
      <c r="H11" s="102">
        <v>4</v>
      </c>
      <c r="I11" s="8">
        <v>3</v>
      </c>
      <c r="J11" s="90">
        <v>4</v>
      </c>
      <c r="K11" s="164">
        <f>H11+J11</f>
        <v>8</v>
      </c>
      <c r="L11" s="20">
        <f>G11+I11</f>
        <v>4</v>
      </c>
      <c r="M11" s="20">
        <v>2</v>
      </c>
    </row>
    <row r="12" spans="1:17" ht="30" customHeight="1" x14ac:dyDescent="0.25">
      <c r="A12" s="112">
        <f t="shared" ref="A12:A14" si="0">A11+1</f>
        <v>3</v>
      </c>
      <c r="B12" s="30">
        <v>23</v>
      </c>
      <c r="C12" s="47" t="str">
        <f>VLOOKUP($B12,'В_Д3-мини'!$B$8:$I$17,2,FALSE)</f>
        <v>Болгарев Александр</v>
      </c>
      <c r="D12" s="110" t="str">
        <f>VLOOKUP($B12,'В_Д3-мини'!$B$8:$I$17,3,FALSE)</f>
        <v>D-Ю 150237</v>
      </c>
      <c r="E12" s="51" t="str">
        <f>VLOOKUP($B12,'В_Д3-мини'!$B$8:$I$17,4,FALSE)</f>
        <v>Тюмень</v>
      </c>
      <c r="F12" s="110"/>
      <c r="G12" s="8">
        <v>3</v>
      </c>
      <c r="H12" s="102">
        <v>4</v>
      </c>
      <c r="I12" s="8">
        <v>2</v>
      </c>
      <c r="J12" s="90">
        <v>4</v>
      </c>
      <c r="K12" s="103">
        <f>H12+J12</f>
        <v>8</v>
      </c>
      <c r="L12" s="90">
        <f>G12+I12</f>
        <v>5</v>
      </c>
      <c r="M12" s="90">
        <v>3</v>
      </c>
    </row>
    <row r="13" spans="1:17" ht="30" customHeight="1" x14ac:dyDescent="0.25">
      <c r="A13" s="112">
        <f t="shared" si="0"/>
        <v>4</v>
      </c>
      <c r="B13" s="30">
        <v>5</v>
      </c>
      <c r="C13" s="47" t="str">
        <f>VLOOKUP($B13,'В_Д3-мини'!$B$8:$I$17,2,FALSE)</f>
        <v>Карушева Елизавета</v>
      </c>
      <c r="D13" s="110" t="str">
        <f>VLOOKUP($B13,'В_Д3-мини'!$B$8:$I$17,3,FALSE)</f>
        <v>E-Ю 150441</v>
      </c>
      <c r="E13" s="51" t="str">
        <f>VLOOKUP($B13,'В_Д3-мини'!$B$8:$I$17,4,FALSE)</f>
        <v>Екатеринбург</v>
      </c>
      <c r="F13" s="110"/>
      <c r="G13" s="8">
        <v>5</v>
      </c>
      <c r="H13" s="102">
        <v>0</v>
      </c>
      <c r="I13" s="8">
        <v>4</v>
      </c>
      <c r="J13" s="90">
        <v>4</v>
      </c>
      <c r="K13" s="103">
        <f>H13+J13</f>
        <v>4</v>
      </c>
      <c r="L13" s="90">
        <f>G13+I13</f>
        <v>9</v>
      </c>
      <c r="M13" s="90">
        <v>4</v>
      </c>
    </row>
    <row r="14" spans="1:17" ht="30" customHeight="1" thickBot="1" x14ac:dyDescent="0.3">
      <c r="A14" s="116">
        <f t="shared" si="0"/>
        <v>5</v>
      </c>
      <c r="B14" s="31">
        <v>41</v>
      </c>
      <c r="C14" s="48" t="str">
        <f>VLOOKUP($B14,'В_Д3-мини'!$B$8:$I$17,2,FALSE)</f>
        <v>Шакиров Данил</v>
      </c>
      <c r="D14" s="169" t="str">
        <f>VLOOKUP($B14,'В_Д3-мини'!$B$8:$I$17,3,FALSE)</f>
        <v>E-Ю 155665</v>
      </c>
      <c r="E14" s="116" t="str">
        <f>VLOOKUP($B14,'В_Д3-мини'!$B$8:$I$17,4,FALSE)</f>
        <v>Артемовский</v>
      </c>
      <c r="F14" s="169"/>
      <c r="G14" s="13">
        <v>4</v>
      </c>
      <c r="H14" s="104">
        <v>4</v>
      </c>
      <c r="I14" s="13">
        <v>5</v>
      </c>
      <c r="J14" s="93">
        <v>4</v>
      </c>
      <c r="K14" s="105">
        <f>H14+J14</f>
        <v>8</v>
      </c>
      <c r="L14" s="93">
        <f>G14+I14</f>
        <v>9</v>
      </c>
      <c r="M14" s="93">
        <v>5</v>
      </c>
    </row>
    <row r="15" spans="1:17" hidden="1" x14ac:dyDescent="0.25">
      <c r="A15" s="112">
        <v>7</v>
      </c>
      <c r="B15" s="44"/>
      <c r="C15" s="46"/>
      <c r="D15" s="94"/>
      <c r="E15" s="95"/>
      <c r="F15" s="95"/>
      <c r="G15" s="14"/>
      <c r="H15" s="14"/>
      <c r="I15" s="14"/>
      <c r="J15" s="14"/>
      <c r="K15" s="96"/>
      <c r="L15" s="96"/>
      <c r="M15" s="96"/>
    </row>
    <row r="16" spans="1:17" hidden="1" x14ac:dyDescent="0.25">
      <c r="A16" s="51">
        <v>8</v>
      </c>
      <c r="B16" s="30"/>
      <c r="C16" s="47"/>
      <c r="D16" s="88"/>
      <c r="E16" s="89"/>
      <c r="F16" s="89"/>
      <c r="G16" s="9"/>
      <c r="H16" s="9"/>
      <c r="I16" s="9"/>
      <c r="J16" s="9"/>
      <c r="K16" s="90"/>
      <c r="L16" s="90"/>
      <c r="M16" s="90"/>
    </row>
    <row r="17" spans="1:15" hidden="1" x14ac:dyDescent="0.25">
      <c r="A17" s="112">
        <v>9</v>
      </c>
      <c r="B17" s="30"/>
      <c r="C17" s="47"/>
      <c r="D17" s="88"/>
      <c r="E17" s="89"/>
      <c r="F17" s="89"/>
      <c r="G17" s="9"/>
      <c r="H17" s="9"/>
      <c r="I17" s="9"/>
      <c r="J17" s="9"/>
      <c r="K17" s="90"/>
      <c r="L17" s="90"/>
      <c r="M17" s="90"/>
    </row>
    <row r="18" spans="1:15" hidden="1" x14ac:dyDescent="0.25">
      <c r="A18" s="51">
        <v>10</v>
      </c>
      <c r="B18" s="30"/>
      <c r="C18" s="47"/>
      <c r="D18" s="88"/>
      <c r="E18" s="89"/>
      <c r="F18" s="89"/>
      <c r="G18" s="9"/>
      <c r="H18" s="9"/>
      <c r="I18" s="9"/>
      <c r="J18" s="9"/>
      <c r="K18" s="90"/>
      <c r="L18" s="90"/>
      <c r="M18" s="90"/>
    </row>
    <row r="19" spans="1:15" hidden="1" x14ac:dyDescent="0.25">
      <c r="A19" s="112">
        <v>11</v>
      </c>
      <c r="B19" s="30"/>
      <c r="C19" s="47"/>
      <c r="D19" s="88"/>
      <c r="E19" s="89"/>
      <c r="F19" s="89"/>
      <c r="G19" s="9"/>
      <c r="H19" s="9"/>
      <c r="I19" s="9"/>
      <c r="J19" s="9"/>
      <c r="K19" s="20"/>
      <c r="L19" s="20"/>
      <c r="M19" s="20"/>
    </row>
    <row r="20" spans="1:15" hidden="1" x14ac:dyDescent="0.25">
      <c r="A20" s="51">
        <v>12</v>
      </c>
      <c r="B20" s="30"/>
      <c r="C20" s="47"/>
      <c r="D20" s="88"/>
      <c r="E20" s="89"/>
      <c r="F20" s="89"/>
      <c r="G20" s="9"/>
      <c r="H20" s="9"/>
      <c r="I20" s="9"/>
      <c r="J20" s="9"/>
      <c r="K20" s="90"/>
      <c r="L20" s="90"/>
      <c r="M20" s="90"/>
    </row>
    <row r="21" spans="1:15" hidden="1" x14ac:dyDescent="0.25">
      <c r="A21" s="112">
        <v>13</v>
      </c>
      <c r="B21" s="30"/>
      <c r="C21" s="47"/>
      <c r="D21" s="88"/>
      <c r="E21" s="89"/>
      <c r="F21" s="89"/>
      <c r="G21" s="9"/>
      <c r="H21" s="9"/>
      <c r="I21" s="9"/>
      <c r="J21" s="9"/>
      <c r="K21" s="20"/>
      <c r="L21" s="20"/>
      <c r="M21" s="20"/>
    </row>
    <row r="22" spans="1:15" hidden="1" x14ac:dyDescent="0.25">
      <c r="A22" s="51">
        <v>14</v>
      </c>
      <c r="B22" s="30"/>
      <c r="C22" s="47"/>
      <c r="D22" s="88"/>
      <c r="E22" s="89"/>
      <c r="F22" s="89"/>
      <c r="G22" s="9"/>
      <c r="H22" s="9"/>
      <c r="I22" s="9"/>
      <c r="J22" s="9"/>
      <c r="K22" s="90"/>
      <c r="L22" s="90"/>
      <c r="M22" s="90"/>
    </row>
    <row r="23" spans="1:15" hidden="1" x14ac:dyDescent="0.25">
      <c r="A23" s="112">
        <v>15</v>
      </c>
      <c r="B23" s="30"/>
      <c r="C23" s="47"/>
      <c r="D23" s="88"/>
      <c r="E23" s="89"/>
      <c r="F23" s="89"/>
      <c r="G23" s="9"/>
      <c r="H23" s="9"/>
      <c r="I23" s="9"/>
      <c r="J23" s="9"/>
      <c r="K23" s="20"/>
      <c r="L23" s="20"/>
      <c r="M23" s="20"/>
    </row>
    <row r="24" spans="1:15" hidden="1" x14ac:dyDescent="0.25">
      <c r="A24" s="51">
        <v>16</v>
      </c>
      <c r="B24" s="30"/>
      <c r="C24" s="47"/>
      <c r="D24" s="88"/>
      <c r="E24" s="89"/>
      <c r="F24" s="89"/>
      <c r="G24" s="9"/>
      <c r="H24" s="9"/>
      <c r="I24" s="9"/>
      <c r="J24" s="9"/>
      <c r="K24" s="90"/>
      <c r="L24" s="90"/>
      <c r="M24" s="90"/>
    </row>
    <row r="25" spans="1:15" ht="16.5" hidden="1" thickBot="1" x14ac:dyDescent="0.3">
      <c r="A25" s="53">
        <v>17</v>
      </c>
      <c r="B25" s="31"/>
      <c r="C25" s="48"/>
      <c r="D25" s="91"/>
      <c r="E25" s="92"/>
      <c r="F25" s="92"/>
      <c r="G25" s="11"/>
      <c r="H25" s="11"/>
      <c r="I25" s="11"/>
      <c r="J25" s="11"/>
      <c r="K25" s="93"/>
      <c r="L25" s="93"/>
      <c r="M25" s="93"/>
    </row>
    <row r="26" spans="1:15" customFormat="1" x14ac:dyDescent="0.25">
      <c r="A26" s="77"/>
      <c r="B26" s="77"/>
      <c r="C26" s="7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25" customFormat="1" x14ac:dyDescent="0.25">
      <c r="A27" s="24"/>
      <c r="B27" s="24"/>
      <c r="C27" s="24"/>
      <c r="D27" s="24"/>
      <c r="E27" s="24"/>
      <c r="F27" s="78" t="s">
        <v>26</v>
      </c>
      <c r="G27" s="24"/>
      <c r="H27" s="24"/>
      <c r="I27" s="24"/>
      <c r="J27" s="24" t="s">
        <v>107</v>
      </c>
      <c r="K27" s="24"/>
      <c r="L27" s="24"/>
      <c r="M27" s="24"/>
      <c r="N27" s="24"/>
      <c r="O27" s="24"/>
    </row>
    <row r="28" spans="1:15" s="25" customFormat="1" ht="15" customHeight="1" x14ac:dyDescent="0.25">
      <c r="A28" s="78" t="s">
        <v>9</v>
      </c>
      <c r="B28" s="24"/>
      <c r="C28" s="24"/>
      <c r="D28" s="79" t="s">
        <v>106</v>
      </c>
      <c r="E28" s="27"/>
      <c r="F28" s="79"/>
      <c r="G28" s="73"/>
      <c r="H28" s="73"/>
      <c r="I28" s="24"/>
      <c r="J28" s="158" t="s">
        <v>121</v>
      </c>
      <c r="K28" s="73"/>
      <c r="L28" s="73"/>
      <c r="M28" s="73"/>
      <c r="N28" s="24"/>
      <c r="O28" s="24"/>
    </row>
    <row r="29" spans="1:15" s="25" customFormat="1" x14ac:dyDescent="0.25">
      <c r="A29" s="24"/>
      <c r="B29" s="24"/>
      <c r="C29" s="24"/>
      <c r="D29" s="73" t="s">
        <v>119</v>
      </c>
      <c r="E29" s="24"/>
      <c r="F29" s="78" t="s">
        <v>26</v>
      </c>
      <c r="G29" s="24"/>
      <c r="H29" s="24"/>
      <c r="I29" s="24"/>
      <c r="J29" s="24" t="s">
        <v>108</v>
      </c>
      <c r="K29" s="24"/>
      <c r="L29" s="24"/>
      <c r="M29" s="24"/>
      <c r="N29" s="24"/>
      <c r="O29" s="24"/>
    </row>
    <row r="30" spans="1:15" s="25" customFormat="1" x14ac:dyDescent="0.25">
      <c r="A30" s="78" t="s">
        <v>3</v>
      </c>
      <c r="B30" s="24"/>
      <c r="C30" s="24"/>
      <c r="D30" s="79" t="s">
        <v>105</v>
      </c>
      <c r="E30" s="27"/>
      <c r="F30" s="79"/>
      <c r="G30" s="73"/>
      <c r="H30" s="73"/>
      <c r="I30" s="24"/>
      <c r="J30" s="158" t="s">
        <v>122</v>
      </c>
      <c r="K30" s="73"/>
      <c r="L30" s="73"/>
      <c r="M30" s="73"/>
      <c r="N30" s="24"/>
      <c r="O30" s="24"/>
    </row>
    <row r="31" spans="1:15" s="25" customFormat="1" x14ac:dyDescent="0.25">
      <c r="A31" s="24"/>
      <c r="B31" s="24"/>
      <c r="C31" s="24"/>
      <c r="D31" s="73" t="s">
        <v>120</v>
      </c>
      <c r="E31" s="24"/>
      <c r="F31" s="78" t="s">
        <v>26</v>
      </c>
      <c r="G31" s="24"/>
      <c r="H31" s="24"/>
      <c r="I31" s="24"/>
      <c r="J31" s="24" t="s">
        <v>109</v>
      </c>
      <c r="K31" s="24"/>
      <c r="L31" s="24"/>
      <c r="M31" s="24"/>
      <c r="N31" s="24"/>
      <c r="O31" s="24"/>
    </row>
    <row r="32" spans="1:15" customFormat="1" x14ac:dyDescent="0.25">
      <c r="A32" s="28"/>
      <c r="B32" s="28"/>
      <c r="C32" s="28"/>
      <c r="D32" s="15"/>
      <c r="E32" s="15"/>
      <c r="F32" s="15"/>
      <c r="G32" s="73"/>
      <c r="H32" s="73"/>
      <c r="I32" s="4"/>
      <c r="J32" s="4" t="s">
        <v>123</v>
      </c>
      <c r="K32" s="73"/>
      <c r="L32" s="73"/>
      <c r="M32" s="73"/>
      <c r="N32" s="4"/>
      <c r="O32" s="4"/>
    </row>
    <row r="33" spans="1:15" customFormat="1" x14ac:dyDescent="0.25">
      <c r="A33" s="77"/>
      <c r="B33" s="77"/>
      <c r="C33" s="7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ortState ref="B12:M14">
    <sortCondition ref="M10:M14"/>
  </sortState>
  <mergeCells count="22">
    <mergeCell ref="L7:L9"/>
    <mergeCell ref="M7:M9"/>
    <mergeCell ref="G8:H8"/>
    <mergeCell ref="I8:J8"/>
    <mergeCell ref="C5:J5"/>
    <mergeCell ref="L5:M5"/>
    <mergeCell ref="A7:A9"/>
    <mergeCell ref="B7:B9"/>
    <mergeCell ref="C7:C9"/>
    <mergeCell ref="D7:D9"/>
    <mergeCell ref="E7:E9"/>
    <mergeCell ref="F7:F9"/>
    <mergeCell ref="G7:J7"/>
    <mergeCell ref="K7:K9"/>
    <mergeCell ref="A1:B2"/>
    <mergeCell ref="C1:J1"/>
    <mergeCell ref="K1:M1"/>
    <mergeCell ref="C2:J2"/>
    <mergeCell ref="K2:M2"/>
    <mergeCell ref="A3:C3"/>
    <mergeCell ref="D3:J3"/>
    <mergeCell ref="K3:L3"/>
  </mergeCells>
  <pageMargins left="0.45" right="0" top="0.39" bottom="0" header="0.51181102362204722" footer="0.51181102362204722"/>
  <pageSetup paperSize="9" scale="93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4"/>
  <sheetViews>
    <sheetView view="pageBreakPreview" zoomScale="70" zoomScaleSheetLayoutView="70" workbookViewId="0">
      <selection activeCell="L5" sqref="L5:M5"/>
    </sheetView>
  </sheetViews>
  <sheetFormatPr defaultRowHeight="15.75" x14ac:dyDescent="0.25"/>
  <cols>
    <col min="1" max="2" width="8.5703125" style="4" customWidth="1"/>
    <col min="3" max="3" width="23.42578125" style="4" customWidth="1"/>
    <col min="4" max="4" width="19.140625" style="4" customWidth="1"/>
    <col min="5" max="5" width="23.42578125" style="4" customWidth="1"/>
    <col min="6" max="6" width="25.85546875" style="4" hidden="1" customWidth="1"/>
    <col min="7" max="10" width="8.42578125" style="4" customWidth="1"/>
    <col min="11" max="11" width="13.140625" style="4" customWidth="1"/>
    <col min="12" max="13" width="11" style="4" customWidth="1"/>
    <col min="14" max="15" width="9.140625" style="4"/>
    <col min="16" max="16" width="33.85546875" style="4" customWidth="1"/>
    <col min="17" max="16384" width="9.140625" style="4"/>
  </cols>
  <sheetData>
    <row r="1" spans="1:17" ht="62.25" customHeight="1" x14ac:dyDescent="0.25">
      <c r="A1" s="119"/>
      <c r="B1" s="119"/>
      <c r="C1" s="120" t="s">
        <v>20</v>
      </c>
      <c r="D1" s="120"/>
      <c r="E1" s="120"/>
      <c r="F1" s="120"/>
      <c r="G1" s="120"/>
      <c r="H1" s="120"/>
      <c r="I1" s="120"/>
      <c r="J1" s="120"/>
      <c r="K1" s="144" t="s">
        <v>19</v>
      </c>
      <c r="L1" s="144"/>
      <c r="M1" s="144"/>
      <c r="N1" s="2"/>
      <c r="O1" s="2"/>
      <c r="P1" s="2"/>
      <c r="Q1" s="2"/>
    </row>
    <row r="2" spans="1:17" ht="62.25" customHeight="1" x14ac:dyDescent="0.25">
      <c r="A2" s="119"/>
      <c r="B2" s="119"/>
      <c r="C2" s="122" t="s">
        <v>21</v>
      </c>
      <c r="D2" s="122"/>
      <c r="E2" s="122"/>
      <c r="F2" s="122"/>
      <c r="G2" s="122"/>
      <c r="H2" s="122"/>
      <c r="I2" s="122"/>
      <c r="J2" s="122"/>
      <c r="K2" s="145" t="e">
        <f>#REF!</f>
        <v>#REF!</v>
      </c>
      <c r="L2" s="145"/>
      <c r="M2" s="145"/>
      <c r="N2" s="2"/>
      <c r="O2" s="2"/>
      <c r="P2" s="2"/>
      <c r="Q2" s="2"/>
    </row>
    <row r="3" spans="1:17" ht="37.5" customHeight="1" x14ac:dyDescent="0.3">
      <c r="A3" s="123" t="s">
        <v>18</v>
      </c>
      <c r="B3" s="123"/>
      <c r="C3" s="123"/>
      <c r="D3" s="124" t="s">
        <v>163</v>
      </c>
      <c r="E3" s="124"/>
      <c r="F3" s="124"/>
      <c r="G3" s="124"/>
      <c r="H3" s="124"/>
      <c r="I3" s="124"/>
      <c r="J3" s="124"/>
      <c r="K3" s="157" t="str">
        <f>'В_Д2-юниор'!H3</f>
        <v>(1660391811Н)</v>
      </c>
      <c r="L3" s="157"/>
      <c r="M3" s="72"/>
      <c r="N3" s="3"/>
      <c r="O3" s="3"/>
      <c r="P3" s="2"/>
      <c r="Q3" s="2"/>
    </row>
    <row r="4" spans="1:17" x14ac:dyDescent="0.25">
      <c r="A4" s="26"/>
      <c r="B4" s="26"/>
      <c r="G4" s="6"/>
      <c r="H4" s="6"/>
      <c r="I4" s="6"/>
      <c r="J4" s="6"/>
      <c r="K4" s="7"/>
      <c r="L4" s="7"/>
      <c r="M4" s="7"/>
      <c r="N4" s="6"/>
      <c r="O4" s="6"/>
      <c r="P4" s="6"/>
      <c r="Q4" s="6"/>
    </row>
    <row r="5" spans="1:17" ht="30.75" customHeight="1" x14ac:dyDescent="0.25">
      <c r="A5" s="2"/>
      <c r="B5" s="2"/>
      <c r="C5" s="117" t="s">
        <v>7</v>
      </c>
      <c r="D5" s="117"/>
      <c r="E5" s="117"/>
      <c r="F5" s="117"/>
      <c r="G5" s="117"/>
      <c r="H5" s="117"/>
      <c r="I5" s="117"/>
      <c r="J5" s="117"/>
      <c r="K5" s="87"/>
      <c r="L5" s="147">
        <v>42176.637499999997</v>
      </c>
      <c r="M5" s="147">
        <v>42175.445833333331</v>
      </c>
      <c r="N5" s="6"/>
      <c r="O5" s="6"/>
      <c r="P5" s="6"/>
      <c r="Q5" s="6"/>
    </row>
    <row r="6" spans="1:17" ht="15.75" customHeight="1" thickBot="1" x14ac:dyDescent="0.3">
      <c r="G6" s="6"/>
      <c r="H6" s="6"/>
      <c r="I6" s="6"/>
      <c r="J6" s="6"/>
      <c r="K6" s="16"/>
      <c r="L6" s="16"/>
      <c r="M6" s="16"/>
      <c r="N6" s="6"/>
      <c r="O6" s="6"/>
      <c r="P6" s="6"/>
      <c r="Q6" s="6"/>
    </row>
    <row r="7" spans="1:17" ht="21" customHeight="1" thickBot="1" x14ac:dyDescent="0.3">
      <c r="A7" s="138" t="s">
        <v>0</v>
      </c>
      <c r="B7" s="138" t="s">
        <v>1</v>
      </c>
      <c r="C7" s="138" t="s">
        <v>2</v>
      </c>
      <c r="D7" s="141" t="s">
        <v>27</v>
      </c>
      <c r="E7" s="130" t="s">
        <v>28</v>
      </c>
      <c r="F7" s="125" t="s">
        <v>33</v>
      </c>
      <c r="G7" s="129" t="s">
        <v>36</v>
      </c>
      <c r="H7" s="136"/>
      <c r="I7" s="136"/>
      <c r="J7" s="128"/>
      <c r="K7" s="161" t="s">
        <v>37</v>
      </c>
      <c r="L7" s="153" t="s">
        <v>6</v>
      </c>
      <c r="M7" s="153" t="s">
        <v>5</v>
      </c>
    </row>
    <row r="8" spans="1:17" ht="21" customHeight="1" thickBot="1" x14ac:dyDescent="0.3">
      <c r="A8" s="139"/>
      <c r="B8" s="139"/>
      <c r="C8" s="139"/>
      <c r="D8" s="142"/>
      <c r="E8" s="131"/>
      <c r="F8" s="159"/>
      <c r="G8" s="129" t="s">
        <v>155</v>
      </c>
      <c r="H8" s="136"/>
      <c r="I8" s="129" t="s">
        <v>156</v>
      </c>
      <c r="J8" s="128"/>
      <c r="K8" s="162"/>
      <c r="L8" s="154"/>
      <c r="M8" s="154"/>
    </row>
    <row r="9" spans="1:17" ht="21" customHeight="1" thickBot="1" x14ac:dyDescent="0.3">
      <c r="A9" s="140"/>
      <c r="B9" s="140"/>
      <c r="C9" s="140"/>
      <c r="D9" s="143"/>
      <c r="E9" s="132"/>
      <c r="F9" s="160"/>
      <c r="G9" s="165" t="s">
        <v>38</v>
      </c>
      <c r="H9" s="167" t="s">
        <v>35</v>
      </c>
      <c r="I9" s="165" t="s">
        <v>38</v>
      </c>
      <c r="J9" s="166" t="s">
        <v>35</v>
      </c>
      <c r="K9" s="163"/>
      <c r="L9" s="155"/>
      <c r="M9" s="155"/>
    </row>
    <row r="10" spans="1:17" ht="30" customHeight="1" x14ac:dyDescent="0.25">
      <c r="A10" s="50">
        <v>1</v>
      </c>
      <c r="B10" s="29">
        <v>7</v>
      </c>
      <c r="C10" s="114" t="str">
        <f>VLOOKUP($B10,'В_Д2-юниор'!$B$8:$I$17,2,FALSE)</f>
        <v>Иванов Даниил</v>
      </c>
      <c r="D10" s="97" t="str">
        <f>VLOOKUP($B10,'В_Д2-юниор'!$B$8:$I$17,3,FALSE)</f>
        <v>E-Ю 157909</v>
      </c>
      <c r="E10" s="98" t="str">
        <f>VLOOKUP($B10,'В_Д2-юниор'!$B$8:$I$17,4,FALSE)</f>
        <v>Тюмень</v>
      </c>
      <c r="F10" s="100"/>
      <c r="G10" s="22">
        <v>2</v>
      </c>
      <c r="H10" s="100">
        <v>4</v>
      </c>
      <c r="I10" s="22">
        <v>1</v>
      </c>
      <c r="J10" s="99">
        <v>4</v>
      </c>
      <c r="K10" s="101">
        <f>H10+J10</f>
        <v>8</v>
      </c>
      <c r="L10" s="99">
        <f>G10+I10</f>
        <v>3</v>
      </c>
      <c r="M10" s="99">
        <v>1</v>
      </c>
    </row>
    <row r="11" spans="1:17" ht="30" customHeight="1" x14ac:dyDescent="0.25">
      <c r="A11" s="51">
        <f>A10+1</f>
        <v>2</v>
      </c>
      <c r="B11" s="30">
        <v>26</v>
      </c>
      <c r="C11" s="47" t="str">
        <f>VLOOKUP($B11,'В_Д2-юниор'!$B$8:$I$17,2,FALSE)</f>
        <v>Котович Андрей</v>
      </c>
      <c r="D11" s="88" t="str">
        <f>VLOOKUP($B11,'В_Д2-юниор'!$B$8:$I$17,3,FALSE)</f>
        <v>D-Ю 150233</v>
      </c>
      <c r="E11" s="89" t="str">
        <f>VLOOKUP($B11,'В_Д2-юниор'!$B$8:$I$17,4,FALSE)</f>
        <v>Тюмень</v>
      </c>
      <c r="F11" s="102"/>
      <c r="G11" s="8">
        <v>3</v>
      </c>
      <c r="H11" s="102">
        <v>4</v>
      </c>
      <c r="I11" s="8">
        <v>2</v>
      </c>
      <c r="J11" s="90">
        <v>4</v>
      </c>
      <c r="K11" s="103">
        <f>H11+J11</f>
        <v>8</v>
      </c>
      <c r="L11" s="90">
        <f>G11+I11</f>
        <v>5</v>
      </c>
      <c r="M11" s="20">
        <v>2</v>
      </c>
    </row>
    <row r="12" spans="1:17" ht="30" customHeight="1" x14ac:dyDescent="0.25">
      <c r="A12" s="112">
        <f t="shared" ref="A12:A15" si="0">A11+1</f>
        <v>3</v>
      </c>
      <c r="B12" s="30">
        <v>11</v>
      </c>
      <c r="C12" s="47" t="str">
        <f>VLOOKUP($B12,'В_Д2-юниор'!$B$8:$I$17,2,FALSE)</f>
        <v>Завалишин Александр</v>
      </c>
      <c r="D12" s="88" t="str">
        <f>VLOOKUP($B12,'В_Д2-юниор'!$B$8:$I$17,3,FALSE)</f>
        <v>D-Ю 150251</v>
      </c>
      <c r="E12" s="89" t="str">
        <f>VLOOKUP($B12,'В_Д2-юниор'!$B$8:$I$17,4,FALSE)</f>
        <v>Тюмень</v>
      </c>
      <c r="F12" s="102"/>
      <c r="G12" s="8">
        <v>1</v>
      </c>
      <c r="H12" s="102">
        <v>4</v>
      </c>
      <c r="I12" s="8">
        <v>4</v>
      </c>
      <c r="J12" s="90">
        <v>4</v>
      </c>
      <c r="K12" s="103">
        <f>H12+J12</f>
        <v>8</v>
      </c>
      <c r="L12" s="90">
        <f>G12+I12</f>
        <v>5</v>
      </c>
      <c r="M12" s="90">
        <v>3</v>
      </c>
    </row>
    <row r="13" spans="1:17" ht="30" customHeight="1" x14ac:dyDescent="0.25">
      <c r="A13" s="112">
        <f t="shared" si="0"/>
        <v>4</v>
      </c>
      <c r="B13" s="30">
        <v>32</v>
      </c>
      <c r="C13" s="47" t="str">
        <f>VLOOKUP($B13,'В_Д2-юниор'!$B$8:$I$17,2,FALSE)</f>
        <v>Иван Поддубный</v>
      </c>
      <c r="D13" s="88" t="str">
        <f>VLOOKUP($B13,'В_Д2-юниор'!$B$8:$I$17,3,FALSE)</f>
        <v>D-Ю 150234</v>
      </c>
      <c r="E13" s="89" t="str">
        <f>VLOOKUP($B13,'В_Д2-юниор'!$B$8:$I$17,4,FALSE)</f>
        <v>Тюмень</v>
      </c>
      <c r="F13" s="102"/>
      <c r="G13" s="8">
        <v>4</v>
      </c>
      <c r="H13" s="102">
        <v>4</v>
      </c>
      <c r="I13" s="8">
        <v>3</v>
      </c>
      <c r="J13" s="90">
        <v>4</v>
      </c>
      <c r="K13" s="164">
        <f>H13+J13</f>
        <v>8</v>
      </c>
      <c r="L13" s="20">
        <f>G13+I13</f>
        <v>7</v>
      </c>
      <c r="M13" s="90">
        <v>4</v>
      </c>
    </row>
    <row r="14" spans="1:17" ht="30" customHeight="1" x14ac:dyDescent="0.25">
      <c r="A14" s="51">
        <f t="shared" si="0"/>
        <v>5</v>
      </c>
      <c r="B14" s="30">
        <v>88</v>
      </c>
      <c r="C14" s="47" t="str">
        <f>VLOOKUP($B14,'В_Д2-юниор'!$B$8:$I$17,2,FALSE)</f>
        <v>Маркелова Жаклин</v>
      </c>
      <c r="D14" s="88" t="str">
        <f>VLOOKUP($B14,'В_Д2-юниор'!$B$8:$I$17,3,FALSE)</f>
        <v>D-Ю 150235</v>
      </c>
      <c r="E14" s="89" t="str">
        <f>VLOOKUP($B14,'В_Д2-юниор'!$B$8:$I$17,4,FALSE)</f>
        <v>Тюмень</v>
      </c>
      <c r="F14" s="102"/>
      <c r="G14" s="8">
        <v>6</v>
      </c>
      <c r="H14" s="102">
        <v>0</v>
      </c>
      <c r="I14" s="8">
        <v>5</v>
      </c>
      <c r="J14" s="90">
        <v>4</v>
      </c>
      <c r="K14" s="164">
        <f>H14+J14</f>
        <v>4</v>
      </c>
      <c r="L14" s="20">
        <f>G14+I14</f>
        <v>11</v>
      </c>
      <c r="M14" s="90">
        <v>5</v>
      </c>
    </row>
    <row r="15" spans="1:17" ht="30" customHeight="1" thickBot="1" x14ac:dyDescent="0.3">
      <c r="A15" s="53">
        <f t="shared" si="0"/>
        <v>6</v>
      </c>
      <c r="B15" s="31">
        <v>20</v>
      </c>
      <c r="C15" s="48" t="str">
        <f>VLOOKUP($B15,'В_Д2-юниор'!$B$8:$I$17,2,FALSE)</f>
        <v>Гусев Владимир</v>
      </c>
      <c r="D15" s="91" t="str">
        <f>VLOOKUP($B15,'В_Д2-юниор'!$B$8:$I$17,3,FALSE)</f>
        <v>D-Ю 150232</v>
      </c>
      <c r="E15" s="92" t="str">
        <f>VLOOKUP($B15,'В_Д2-юниор'!$B$8:$I$17,4,FALSE)</f>
        <v>Тюмень</v>
      </c>
      <c r="F15" s="104"/>
      <c r="G15" s="13">
        <v>5</v>
      </c>
      <c r="H15" s="104">
        <v>2</v>
      </c>
      <c r="I15" s="13">
        <v>6</v>
      </c>
      <c r="J15" s="93">
        <v>3</v>
      </c>
      <c r="K15" s="105">
        <f>H15+J15</f>
        <v>5</v>
      </c>
      <c r="L15" s="93">
        <f>G15+I15</f>
        <v>11</v>
      </c>
      <c r="M15" s="182">
        <v>6</v>
      </c>
    </row>
    <row r="16" spans="1:17" hidden="1" x14ac:dyDescent="0.25">
      <c r="A16" s="112">
        <v>7</v>
      </c>
      <c r="B16" s="44"/>
      <c r="C16" s="46"/>
      <c r="D16" s="94"/>
      <c r="E16" s="95"/>
      <c r="F16" s="95"/>
      <c r="G16" s="14"/>
      <c r="H16" s="14"/>
      <c r="I16" s="14"/>
      <c r="J16" s="14"/>
      <c r="K16" s="96"/>
      <c r="L16" s="96"/>
      <c r="M16" s="96"/>
    </row>
    <row r="17" spans="1:15" hidden="1" x14ac:dyDescent="0.25">
      <c r="A17" s="51">
        <v>8</v>
      </c>
      <c r="B17" s="30"/>
      <c r="C17" s="47"/>
      <c r="D17" s="88"/>
      <c r="E17" s="89"/>
      <c r="F17" s="89"/>
      <c r="G17" s="9"/>
      <c r="H17" s="9"/>
      <c r="I17" s="9"/>
      <c r="J17" s="9"/>
      <c r="K17" s="90"/>
      <c r="L17" s="90"/>
      <c r="M17" s="90"/>
    </row>
    <row r="18" spans="1:15" hidden="1" x14ac:dyDescent="0.25">
      <c r="A18" s="112">
        <v>9</v>
      </c>
      <c r="B18" s="30"/>
      <c r="C18" s="47"/>
      <c r="D18" s="88"/>
      <c r="E18" s="89"/>
      <c r="F18" s="89"/>
      <c r="G18" s="9"/>
      <c r="H18" s="9"/>
      <c r="I18" s="9"/>
      <c r="J18" s="9"/>
      <c r="K18" s="90"/>
      <c r="L18" s="90"/>
      <c r="M18" s="90"/>
    </row>
    <row r="19" spans="1:15" hidden="1" x14ac:dyDescent="0.25">
      <c r="A19" s="51">
        <v>10</v>
      </c>
      <c r="B19" s="30"/>
      <c r="C19" s="47"/>
      <c r="D19" s="88"/>
      <c r="E19" s="89"/>
      <c r="F19" s="89"/>
      <c r="G19" s="9"/>
      <c r="H19" s="9"/>
      <c r="I19" s="9"/>
      <c r="J19" s="9"/>
      <c r="K19" s="90"/>
      <c r="L19" s="90"/>
      <c r="M19" s="90"/>
    </row>
    <row r="20" spans="1:15" hidden="1" x14ac:dyDescent="0.25">
      <c r="A20" s="112">
        <v>11</v>
      </c>
      <c r="B20" s="30"/>
      <c r="C20" s="47"/>
      <c r="D20" s="88"/>
      <c r="E20" s="89"/>
      <c r="F20" s="89"/>
      <c r="G20" s="9"/>
      <c r="H20" s="9"/>
      <c r="I20" s="9"/>
      <c r="J20" s="9"/>
      <c r="K20" s="20"/>
      <c r="L20" s="20"/>
      <c r="M20" s="20"/>
    </row>
    <row r="21" spans="1:15" hidden="1" x14ac:dyDescent="0.25">
      <c r="A21" s="51">
        <v>12</v>
      </c>
      <c r="B21" s="30"/>
      <c r="C21" s="47"/>
      <c r="D21" s="88"/>
      <c r="E21" s="89"/>
      <c r="F21" s="89"/>
      <c r="G21" s="9"/>
      <c r="H21" s="9"/>
      <c r="I21" s="9"/>
      <c r="J21" s="9"/>
      <c r="K21" s="90"/>
      <c r="L21" s="90"/>
      <c r="M21" s="90"/>
    </row>
    <row r="22" spans="1:15" hidden="1" x14ac:dyDescent="0.25">
      <c r="A22" s="112">
        <v>13</v>
      </c>
      <c r="B22" s="30"/>
      <c r="C22" s="47"/>
      <c r="D22" s="88"/>
      <c r="E22" s="89"/>
      <c r="F22" s="89"/>
      <c r="G22" s="9"/>
      <c r="H22" s="9"/>
      <c r="I22" s="9"/>
      <c r="J22" s="9"/>
      <c r="K22" s="20"/>
      <c r="L22" s="20"/>
      <c r="M22" s="20"/>
    </row>
    <row r="23" spans="1:15" hidden="1" x14ac:dyDescent="0.25">
      <c r="A23" s="51">
        <v>14</v>
      </c>
      <c r="B23" s="30"/>
      <c r="C23" s="47"/>
      <c r="D23" s="88"/>
      <c r="E23" s="89"/>
      <c r="F23" s="89"/>
      <c r="G23" s="9"/>
      <c r="H23" s="9"/>
      <c r="I23" s="9"/>
      <c r="J23" s="9"/>
      <c r="K23" s="90"/>
      <c r="L23" s="90"/>
      <c r="M23" s="90"/>
    </row>
    <row r="24" spans="1:15" hidden="1" x14ac:dyDescent="0.25">
      <c r="A24" s="112">
        <v>15</v>
      </c>
      <c r="B24" s="30"/>
      <c r="C24" s="47"/>
      <c r="D24" s="88"/>
      <c r="E24" s="89"/>
      <c r="F24" s="89"/>
      <c r="G24" s="9"/>
      <c r="H24" s="9"/>
      <c r="I24" s="9"/>
      <c r="J24" s="9"/>
      <c r="K24" s="20"/>
      <c r="L24" s="20"/>
      <c r="M24" s="20"/>
    </row>
    <row r="25" spans="1:15" hidden="1" x14ac:dyDescent="0.25">
      <c r="A25" s="51">
        <v>16</v>
      </c>
      <c r="B25" s="30"/>
      <c r="C25" s="47"/>
      <c r="D25" s="88"/>
      <c r="E25" s="89"/>
      <c r="F25" s="89"/>
      <c r="G25" s="9"/>
      <c r="H25" s="9"/>
      <c r="I25" s="9"/>
      <c r="J25" s="9"/>
      <c r="K25" s="90"/>
      <c r="L25" s="90"/>
      <c r="M25" s="90"/>
    </row>
    <row r="26" spans="1:15" ht="16.5" hidden="1" thickBot="1" x14ac:dyDescent="0.3">
      <c r="A26" s="53">
        <v>17</v>
      </c>
      <c r="B26" s="31"/>
      <c r="C26" s="48"/>
      <c r="D26" s="91"/>
      <c r="E26" s="92"/>
      <c r="F26" s="92"/>
      <c r="G26" s="11"/>
      <c r="H26" s="11"/>
      <c r="I26" s="11"/>
      <c r="J26" s="11"/>
      <c r="K26" s="93"/>
      <c r="L26" s="93"/>
      <c r="M26" s="93"/>
    </row>
    <row r="27" spans="1:15" customFormat="1" x14ac:dyDescent="0.25">
      <c r="A27" s="77"/>
      <c r="B27" s="77"/>
      <c r="C27" s="7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25" customFormat="1" x14ac:dyDescent="0.25">
      <c r="A28" s="24"/>
      <c r="B28" s="24"/>
      <c r="C28" s="24"/>
      <c r="D28" s="24"/>
      <c r="E28" s="24"/>
      <c r="F28" s="78" t="s">
        <v>26</v>
      </c>
      <c r="G28" s="24"/>
      <c r="H28" s="24"/>
      <c r="I28" s="24"/>
      <c r="J28" s="24" t="s">
        <v>107</v>
      </c>
      <c r="K28" s="24"/>
      <c r="L28" s="24"/>
      <c r="M28" s="24"/>
      <c r="N28" s="24"/>
      <c r="O28" s="24"/>
    </row>
    <row r="29" spans="1:15" s="25" customFormat="1" ht="15" customHeight="1" x14ac:dyDescent="0.25">
      <c r="A29" s="78" t="s">
        <v>9</v>
      </c>
      <c r="B29" s="24"/>
      <c r="C29" s="24"/>
      <c r="D29" s="79" t="s">
        <v>106</v>
      </c>
      <c r="E29" s="27"/>
      <c r="F29" s="79"/>
      <c r="G29" s="73"/>
      <c r="H29" s="73"/>
      <c r="I29" s="24"/>
      <c r="J29" s="158" t="s">
        <v>121</v>
      </c>
      <c r="K29" s="73"/>
      <c r="L29" s="73"/>
      <c r="M29" s="73"/>
      <c r="N29" s="24"/>
      <c r="O29" s="24"/>
    </row>
    <row r="30" spans="1:15" s="25" customFormat="1" x14ac:dyDescent="0.25">
      <c r="A30" s="24"/>
      <c r="B30" s="24"/>
      <c r="C30" s="24"/>
      <c r="D30" s="73" t="s">
        <v>119</v>
      </c>
      <c r="E30" s="24"/>
      <c r="F30" s="78" t="s">
        <v>26</v>
      </c>
      <c r="G30" s="24"/>
      <c r="H30" s="24"/>
      <c r="I30" s="24"/>
      <c r="J30" s="24" t="s">
        <v>108</v>
      </c>
      <c r="K30" s="24"/>
      <c r="L30" s="24"/>
      <c r="M30" s="24"/>
      <c r="N30" s="24"/>
      <c r="O30" s="24"/>
    </row>
    <row r="31" spans="1:15" s="25" customFormat="1" x14ac:dyDescent="0.25">
      <c r="A31" s="78" t="s">
        <v>3</v>
      </c>
      <c r="B31" s="24"/>
      <c r="C31" s="24"/>
      <c r="D31" s="79" t="s">
        <v>105</v>
      </c>
      <c r="E31" s="27"/>
      <c r="F31" s="79"/>
      <c r="G31" s="73"/>
      <c r="H31" s="73"/>
      <c r="I31" s="24"/>
      <c r="J31" s="158" t="s">
        <v>122</v>
      </c>
      <c r="K31" s="73"/>
      <c r="L31" s="73"/>
      <c r="M31" s="73"/>
      <c r="N31" s="24"/>
      <c r="O31" s="24"/>
    </row>
    <row r="32" spans="1:15" s="25" customFormat="1" x14ac:dyDescent="0.25">
      <c r="A32" s="24"/>
      <c r="B32" s="24"/>
      <c r="C32" s="24"/>
      <c r="D32" s="73" t="s">
        <v>120</v>
      </c>
      <c r="E32" s="24"/>
      <c r="F32" s="78" t="s">
        <v>26</v>
      </c>
      <c r="G32" s="24"/>
      <c r="H32" s="24"/>
      <c r="I32" s="24"/>
      <c r="J32" s="24" t="s">
        <v>109</v>
      </c>
      <c r="K32" s="24"/>
      <c r="L32" s="24"/>
      <c r="M32" s="24"/>
      <c r="N32" s="24"/>
      <c r="O32" s="24"/>
    </row>
    <row r="33" spans="1:15" customFormat="1" x14ac:dyDescent="0.25">
      <c r="A33" s="28"/>
      <c r="B33" s="28"/>
      <c r="C33" s="28"/>
      <c r="D33" s="15"/>
      <c r="E33" s="15"/>
      <c r="F33" s="15"/>
      <c r="G33" s="73"/>
      <c r="H33" s="73"/>
      <c r="I33" s="4"/>
      <c r="J33" s="4" t="s">
        <v>123</v>
      </c>
      <c r="K33" s="73"/>
      <c r="L33" s="73"/>
      <c r="M33" s="73"/>
      <c r="N33" s="4"/>
      <c r="O33" s="4"/>
    </row>
    <row r="34" spans="1:15" customFormat="1" x14ac:dyDescent="0.25">
      <c r="A34" s="77"/>
      <c r="B34" s="77"/>
      <c r="C34" s="7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ortState ref="B10:L15">
    <sortCondition ref="L10:L15"/>
  </sortState>
  <mergeCells count="22">
    <mergeCell ref="L7:L9"/>
    <mergeCell ref="M7:M9"/>
    <mergeCell ref="G8:H8"/>
    <mergeCell ref="I8:J8"/>
    <mergeCell ref="C5:J5"/>
    <mergeCell ref="L5:M5"/>
    <mergeCell ref="A7:A9"/>
    <mergeCell ref="B7:B9"/>
    <mergeCell ref="C7:C9"/>
    <mergeCell ref="D7:D9"/>
    <mergeCell ref="E7:E9"/>
    <mergeCell ref="F7:F9"/>
    <mergeCell ref="G7:J7"/>
    <mergeCell ref="K7:K9"/>
    <mergeCell ref="A1:B2"/>
    <mergeCell ref="C1:J1"/>
    <mergeCell ref="K1:M1"/>
    <mergeCell ref="C2:J2"/>
    <mergeCell ref="K2:M2"/>
    <mergeCell ref="A3:C3"/>
    <mergeCell ref="D3:J3"/>
    <mergeCell ref="K3:L3"/>
  </mergeCells>
  <pageMargins left="0.45" right="0" top="0.39" bottom="0" header="0.51181102362204722" footer="0.51181102362204722"/>
  <pageSetup paperSize="9" scale="9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В_Д2-1600</vt:lpstr>
      <vt:lpstr>В_Д2Н</vt:lpstr>
      <vt:lpstr>В_Д1</vt:lpstr>
      <vt:lpstr>В_Д2-2500</vt:lpstr>
      <vt:lpstr>В_Д3-мини</vt:lpstr>
      <vt:lpstr>В_Д2-юниор</vt:lpstr>
      <vt:lpstr>И_Д2-2500</vt:lpstr>
      <vt:lpstr>И_Д3-мини</vt:lpstr>
      <vt:lpstr>И_Д2-юниор</vt:lpstr>
      <vt:lpstr>В_Д1 (2)</vt:lpstr>
      <vt:lpstr>В_Д2Н (2)</vt:lpstr>
      <vt:lpstr>В_Д2-1600 (2)</vt:lpstr>
      <vt:lpstr>В_Д1!Область_печати</vt:lpstr>
      <vt:lpstr>'В_Д1 (2)'!Область_печати</vt:lpstr>
      <vt:lpstr>'В_Д2-1600'!Область_печати</vt:lpstr>
      <vt:lpstr>'В_Д2-1600 (2)'!Область_печати</vt:lpstr>
      <vt:lpstr>'В_Д2-2500'!Область_печати</vt:lpstr>
      <vt:lpstr>В_Д2Н!Область_печати</vt:lpstr>
      <vt:lpstr>'В_Д2Н (2)'!Область_печати</vt:lpstr>
      <vt:lpstr>'В_Д2-юниор'!Область_печати</vt:lpstr>
      <vt:lpstr>'В_Д3-мини'!Область_печати</vt:lpstr>
      <vt:lpstr>'И_Д2-2500'!Область_печати</vt:lpstr>
      <vt:lpstr>'И_Д2-юниор'!Область_печати</vt:lpstr>
      <vt:lpstr>'И_Д3-мини'!Область_печати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2015-06-21T13:25:13Z</dcterms:modified>
</cp:coreProperties>
</file>